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20" windowWidth="14880" windowHeight="7695"/>
  </bookViews>
  <sheets>
    <sheet name="Mês" sheetId="1" r:id="rId1"/>
    <sheet name="Cálculo das TIR's" sheetId="7" state="hidden" r:id="rId2"/>
  </sheets>
  <calcPr calcId="144525"/>
</workbook>
</file>

<file path=xl/calcChain.xml><?xml version="1.0" encoding="utf-8"?>
<calcChain xmlns="http://schemas.openxmlformats.org/spreadsheetml/2006/main">
  <c r="L30" i="1" l="1"/>
  <c r="M13" i="1" l="1"/>
  <c r="M19" i="1"/>
  <c r="L38" i="1" s="1"/>
  <c r="M20" i="1"/>
  <c r="L21" i="1"/>
  <c r="M22" i="1"/>
  <c r="M23" i="1"/>
  <c r="M26" i="1"/>
  <c r="L40" i="1"/>
  <c r="L43" i="1"/>
  <c r="L46" i="1"/>
  <c r="G154" i="1"/>
  <c r="H154" i="1"/>
  <c r="I154" i="1" s="1"/>
  <c r="K154" i="1"/>
  <c r="G155" i="1"/>
  <c r="H155" i="1"/>
  <c r="I155" i="1" s="1"/>
  <c r="K155" i="1"/>
  <c r="G156" i="1"/>
  <c r="H156" i="1"/>
  <c r="I156" i="1" s="1"/>
  <c r="K156" i="1"/>
  <c r="G157" i="1"/>
  <c r="H157" i="1"/>
  <c r="I157" i="1" s="1"/>
  <c r="K157" i="1"/>
  <c r="G158" i="1"/>
  <c r="H158" i="1"/>
  <c r="I158" i="1" s="1"/>
  <c r="K158" i="1"/>
  <c r="G159" i="1"/>
  <c r="H159" i="1"/>
  <c r="I159" i="1" s="1"/>
  <c r="K159" i="1"/>
  <c r="G160" i="1"/>
  <c r="H160" i="1"/>
  <c r="I160" i="1" s="1"/>
  <c r="K160" i="1"/>
  <c r="G161" i="1"/>
  <c r="H161" i="1"/>
  <c r="I161" i="1" s="1"/>
  <c r="K161" i="1"/>
  <c r="G162" i="1"/>
  <c r="H162" i="1"/>
  <c r="I162" i="1" s="1"/>
  <c r="K162" i="1"/>
  <c r="G163" i="1"/>
  <c r="H163" i="1"/>
  <c r="I163" i="1" s="1"/>
  <c r="K163" i="1"/>
  <c r="G164" i="1"/>
  <c r="H164" i="1"/>
  <c r="I164" i="1" s="1"/>
  <c r="K164" i="1"/>
  <c r="G165" i="1"/>
  <c r="H165" i="1"/>
  <c r="I165" i="1" s="1"/>
  <c r="K165" i="1"/>
  <c r="G166" i="1"/>
  <c r="H166" i="1"/>
  <c r="I166" i="1" s="1"/>
  <c r="K166" i="1"/>
  <c r="G167" i="1"/>
  <c r="H167" i="1"/>
  <c r="I167" i="1" s="1"/>
  <c r="K167" i="1"/>
  <c r="G168" i="1"/>
  <c r="H168" i="1"/>
  <c r="I168" i="1" s="1"/>
  <c r="K168" i="1"/>
  <c r="G169" i="1"/>
  <c r="H169" i="1"/>
  <c r="I169" i="1" s="1"/>
  <c r="K169" i="1"/>
  <c r="G170" i="1"/>
  <c r="H170" i="1"/>
  <c r="I170" i="1" s="1"/>
  <c r="K170" i="1"/>
  <c r="G171" i="1"/>
  <c r="H171" i="1"/>
  <c r="I171" i="1" s="1"/>
  <c r="K171" i="1"/>
  <c r="G172" i="1"/>
  <c r="H172" i="1"/>
  <c r="I172" i="1" s="1"/>
  <c r="K172" i="1"/>
  <c r="G173" i="1"/>
  <c r="H173" i="1"/>
  <c r="I173" i="1" s="1"/>
  <c r="K173" i="1"/>
  <c r="G174" i="1"/>
  <c r="H174" i="1"/>
  <c r="I174" i="1" s="1"/>
  <c r="K174" i="1"/>
  <c r="G175" i="1"/>
  <c r="H175" i="1"/>
  <c r="I175" i="1" s="1"/>
  <c r="K175" i="1"/>
  <c r="G176" i="1"/>
  <c r="H176" i="1"/>
  <c r="I176" i="1" s="1"/>
  <c r="K176" i="1"/>
  <c r="G177" i="1"/>
  <c r="H177" i="1"/>
  <c r="I177" i="1" s="1"/>
  <c r="K177" i="1"/>
  <c r="G178" i="1"/>
  <c r="H178" i="1"/>
  <c r="I178" i="1" s="1"/>
  <c r="K178" i="1"/>
  <c r="G179" i="1"/>
  <c r="H179" i="1"/>
  <c r="I179" i="1" s="1"/>
  <c r="K179" i="1"/>
  <c r="G180" i="1"/>
  <c r="H180" i="1"/>
  <c r="I180" i="1" s="1"/>
  <c r="K180" i="1"/>
  <c r="G181" i="1"/>
  <c r="H181" i="1"/>
  <c r="I181" i="1" s="1"/>
  <c r="K181" i="1"/>
  <c r="G182" i="1"/>
  <c r="H182" i="1"/>
  <c r="I182" i="1" s="1"/>
  <c r="K182" i="1"/>
  <c r="G183" i="1"/>
  <c r="H183" i="1"/>
  <c r="I183" i="1" s="1"/>
  <c r="K183" i="1"/>
  <c r="G184" i="1"/>
  <c r="H184" i="1"/>
  <c r="I184" i="1" s="1"/>
  <c r="K184" i="1"/>
  <c r="G185" i="1"/>
  <c r="H185" i="1"/>
  <c r="I185" i="1" s="1"/>
  <c r="K185" i="1"/>
  <c r="G186" i="1"/>
  <c r="H186" i="1"/>
  <c r="I186" i="1" s="1"/>
  <c r="K186" i="1"/>
  <c r="G187" i="1"/>
  <c r="H187" i="1"/>
  <c r="I187" i="1" s="1"/>
  <c r="K187" i="1"/>
  <c r="G188" i="1"/>
  <c r="H188" i="1"/>
  <c r="I188" i="1" s="1"/>
  <c r="K188" i="1"/>
  <c r="G189" i="1"/>
  <c r="H189" i="1"/>
  <c r="I189" i="1" s="1"/>
  <c r="K189" i="1"/>
  <c r="G190" i="1"/>
  <c r="H190" i="1"/>
  <c r="I190" i="1"/>
  <c r="K190" i="1"/>
  <c r="G191" i="1"/>
  <c r="H191" i="1"/>
  <c r="I191" i="1" s="1"/>
  <c r="K191" i="1"/>
  <c r="G192" i="1"/>
  <c r="H192" i="1"/>
  <c r="I192" i="1" s="1"/>
  <c r="K192" i="1"/>
  <c r="G193" i="1"/>
  <c r="H193" i="1"/>
  <c r="I193" i="1" s="1"/>
  <c r="K193" i="1"/>
  <c r="G195" i="1"/>
  <c r="H195" i="1"/>
  <c r="I195" i="1" s="1"/>
  <c r="K195" i="1"/>
  <c r="G196" i="1"/>
  <c r="H196" i="1"/>
  <c r="I196" i="1" s="1"/>
  <c r="K196" i="1"/>
  <c r="G197" i="1"/>
  <c r="H197" i="1"/>
  <c r="I197" i="1" s="1"/>
  <c r="K197" i="1"/>
  <c r="G198" i="1"/>
  <c r="H198" i="1"/>
  <c r="I198" i="1" s="1"/>
  <c r="K198" i="1"/>
  <c r="G199" i="1"/>
  <c r="H199" i="1"/>
  <c r="I199" i="1" s="1"/>
  <c r="K199" i="1"/>
  <c r="G200" i="1"/>
  <c r="H200" i="1"/>
  <c r="I200" i="1" s="1"/>
  <c r="K200" i="1"/>
  <c r="G201" i="1"/>
  <c r="H201" i="1"/>
  <c r="I201" i="1" s="1"/>
  <c r="K201" i="1"/>
  <c r="G202" i="1"/>
  <c r="H202" i="1"/>
  <c r="I202" i="1" s="1"/>
  <c r="K202" i="1"/>
  <c r="G203" i="1"/>
  <c r="H203" i="1"/>
  <c r="I203" i="1" s="1"/>
  <c r="K203" i="1"/>
  <c r="G204" i="1"/>
  <c r="H204" i="1"/>
  <c r="I204" i="1" s="1"/>
  <c r="K204" i="1"/>
  <c r="G205" i="1"/>
  <c r="H205" i="1"/>
  <c r="I205" i="1" s="1"/>
  <c r="K205" i="1"/>
  <c r="G206" i="1"/>
  <c r="H206" i="1"/>
  <c r="I206" i="1" s="1"/>
  <c r="K206" i="1"/>
  <c r="G207" i="1"/>
  <c r="H207" i="1"/>
  <c r="I207" i="1" s="1"/>
  <c r="K207" i="1"/>
  <c r="G208" i="1"/>
  <c r="H208" i="1"/>
  <c r="I208" i="1" s="1"/>
  <c r="K208" i="1"/>
  <c r="G209" i="1"/>
  <c r="H209" i="1"/>
  <c r="I209" i="1" s="1"/>
  <c r="K209" i="1"/>
  <c r="G210" i="1"/>
  <c r="H210" i="1"/>
  <c r="I210" i="1" s="1"/>
  <c r="K210" i="1"/>
  <c r="G211" i="1"/>
  <c r="H211" i="1"/>
  <c r="I211" i="1" s="1"/>
  <c r="K211" i="1"/>
  <c r="G212" i="1"/>
  <c r="H212" i="1"/>
  <c r="I212" i="1" s="1"/>
  <c r="K212" i="1"/>
  <c r="G213" i="1"/>
  <c r="H213" i="1"/>
  <c r="I213" i="1" s="1"/>
  <c r="K213" i="1"/>
  <c r="G214" i="1"/>
  <c r="H214" i="1"/>
  <c r="I214" i="1" s="1"/>
  <c r="K214" i="1"/>
  <c r="G215" i="1"/>
  <c r="H215" i="1"/>
  <c r="I215" i="1" s="1"/>
  <c r="K215" i="1"/>
  <c r="G216" i="1"/>
  <c r="H216" i="1"/>
  <c r="I216" i="1" s="1"/>
  <c r="K216" i="1"/>
  <c r="G217" i="1"/>
  <c r="H217" i="1"/>
  <c r="I217" i="1" s="1"/>
  <c r="K217" i="1"/>
  <c r="G218" i="1"/>
  <c r="H218" i="1"/>
  <c r="I218" i="1" s="1"/>
  <c r="K218" i="1"/>
  <c r="G219" i="1"/>
  <c r="H219" i="1"/>
  <c r="I219" i="1" s="1"/>
  <c r="K219" i="1"/>
  <c r="G220" i="1"/>
  <c r="H220" i="1"/>
  <c r="I220" i="1" s="1"/>
  <c r="K220" i="1"/>
  <c r="G221" i="1"/>
  <c r="H221" i="1"/>
  <c r="I221" i="1" s="1"/>
  <c r="K221" i="1"/>
  <c r="G222" i="1"/>
  <c r="H222" i="1"/>
  <c r="I222" i="1" s="1"/>
  <c r="K222" i="1"/>
  <c r="G223" i="1"/>
  <c r="H223" i="1"/>
  <c r="I223" i="1" s="1"/>
  <c r="K223" i="1"/>
  <c r="G224" i="1"/>
  <c r="H224" i="1"/>
  <c r="I224" i="1" s="1"/>
  <c r="K224" i="1"/>
  <c r="G225" i="1"/>
  <c r="H225" i="1"/>
  <c r="I225" i="1" s="1"/>
  <c r="K225" i="1"/>
  <c r="G226" i="1"/>
  <c r="H226" i="1"/>
  <c r="I226" i="1" s="1"/>
  <c r="K226" i="1"/>
  <c r="G227" i="1"/>
  <c r="H227" i="1"/>
  <c r="I227" i="1"/>
  <c r="K227" i="1"/>
  <c r="G228" i="1"/>
  <c r="H228" i="1"/>
  <c r="I228" i="1" s="1"/>
  <c r="K228" i="1"/>
  <c r="G229" i="1"/>
  <c r="H229" i="1"/>
  <c r="I229" i="1" s="1"/>
  <c r="K229" i="1"/>
  <c r="G230" i="1"/>
  <c r="H230" i="1"/>
  <c r="I230" i="1" s="1"/>
  <c r="K230" i="1"/>
  <c r="G231" i="1"/>
  <c r="H231" i="1"/>
  <c r="I231" i="1" s="1"/>
  <c r="K231" i="1"/>
  <c r="G232" i="1"/>
  <c r="H232" i="1"/>
  <c r="I232" i="1" s="1"/>
  <c r="K232" i="1"/>
  <c r="G233" i="1"/>
  <c r="H233" i="1"/>
  <c r="I233" i="1" s="1"/>
  <c r="K233" i="1"/>
  <c r="G234" i="1"/>
  <c r="H234" i="1"/>
  <c r="I234" i="1" s="1"/>
  <c r="K234" i="1"/>
  <c r="G236" i="1"/>
  <c r="H236" i="1"/>
  <c r="I236" i="1" s="1"/>
  <c r="K236" i="1"/>
  <c r="G237" i="1"/>
  <c r="H237" i="1"/>
  <c r="I237" i="1" s="1"/>
  <c r="K237" i="1"/>
  <c r="G238" i="1"/>
  <c r="H238" i="1"/>
  <c r="I238" i="1" s="1"/>
  <c r="K238" i="1"/>
  <c r="G239" i="1"/>
  <c r="H239" i="1"/>
  <c r="I239" i="1" s="1"/>
  <c r="K239" i="1"/>
  <c r="G240" i="1"/>
  <c r="H240" i="1"/>
  <c r="I240" i="1" s="1"/>
  <c r="K240" i="1"/>
  <c r="G241" i="1"/>
  <c r="H241" i="1"/>
  <c r="I241" i="1" s="1"/>
  <c r="K241" i="1"/>
  <c r="G242" i="1"/>
  <c r="H242" i="1"/>
  <c r="I242" i="1" s="1"/>
  <c r="K242" i="1"/>
  <c r="G243" i="1"/>
  <c r="H243" i="1"/>
  <c r="I243" i="1" s="1"/>
  <c r="K243" i="1"/>
  <c r="G244" i="1"/>
  <c r="H244" i="1"/>
  <c r="I244" i="1" s="1"/>
  <c r="K244" i="1"/>
  <c r="G245" i="1"/>
  <c r="H245" i="1"/>
  <c r="I245" i="1" s="1"/>
  <c r="K245" i="1"/>
  <c r="G246" i="1"/>
  <c r="H246" i="1"/>
  <c r="I246" i="1" s="1"/>
  <c r="K246" i="1"/>
  <c r="G247" i="1"/>
  <c r="H247" i="1"/>
  <c r="I247" i="1" s="1"/>
  <c r="K247" i="1"/>
  <c r="G248" i="1"/>
  <c r="H248" i="1"/>
  <c r="I248" i="1" s="1"/>
  <c r="K248" i="1"/>
  <c r="G249" i="1"/>
  <c r="H249" i="1"/>
  <c r="I249" i="1" s="1"/>
  <c r="K249" i="1"/>
  <c r="G250" i="1"/>
  <c r="H250" i="1"/>
  <c r="I250" i="1" s="1"/>
  <c r="K250" i="1"/>
  <c r="G251" i="1"/>
  <c r="H251" i="1"/>
  <c r="I251" i="1" s="1"/>
  <c r="K251" i="1"/>
  <c r="G252" i="1"/>
  <c r="H252" i="1"/>
  <c r="I252" i="1" s="1"/>
  <c r="K252" i="1"/>
  <c r="G253" i="1"/>
  <c r="H253" i="1"/>
  <c r="I253" i="1" s="1"/>
  <c r="K253" i="1"/>
  <c r="G254" i="1"/>
  <c r="H254" i="1"/>
  <c r="I254" i="1" s="1"/>
  <c r="K254" i="1"/>
  <c r="G255" i="1"/>
  <c r="H255" i="1"/>
  <c r="I255" i="1" s="1"/>
  <c r="K255" i="1"/>
  <c r="G257" i="1"/>
  <c r="H257" i="1"/>
  <c r="I257" i="1" s="1"/>
  <c r="K257" i="1"/>
  <c r="G258" i="1"/>
  <c r="H258" i="1"/>
  <c r="I258" i="1" s="1"/>
  <c r="K258" i="1"/>
  <c r="G259" i="1"/>
  <c r="H259" i="1"/>
  <c r="I259" i="1" s="1"/>
  <c r="K259" i="1"/>
  <c r="G260" i="1"/>
  <c r="H260" i="1"/>
  <c r="I260" i="1" s="1"/>
  <c r="K260" i="1"/>
  <c r="G261" i="1"/>
  <c r="H261" i="1"/>
  <c r="I261" i="1" s="1"/>
  <c r="K261" i="1"/>
  <c r="G262" i="1"/>
  <c r="H262" i="1"/>
  <c r="I262" i="1" s="1"/>
  <c r="K262" i="1"/>
  <c r="G263" i="1"/>
  <c r="H263" i="1"/>
  <c r="I263" i="1" s="1"/>
  <c r="K263" i="1"/>
  <c r="G264" i="1"/>
  <c r="H264" i="1"/>
  <c r="I264" i="1" s="1"/>
  <c r="K264" i="1"/>
  <c r="G265" i="1"/>
  <c r="H265" i="1"/>
  <c r="I265" i="1"/>
  <c r="K265" i="1"/>
  <c r="G266" i="1"/>
  <c r="H266" i="1"/>
  <c r="I266" i="1" s="1"/>
  <c r="K266" i="1"/>
  <c r="G267" i="1"/>
  <c r="H267" i="1"/>
  <c r="I267" i="1" s="1"/>
  <c r="K267" i="1"/>
  <c r="G268" i="1"/>
  <c r="H268" i="1"/>
  <c r="I268" i="1" s="1"/>
  <c r="K268" i="1"/>
  <c r="G269" i="1"/>
  <c r="H269" i="1"/>
  <c r="I269" i="1" s="1"/>
  <c r="K269" i="1"/>
  <c r="G270" i="1"/>
  <c r="H270" i="1"/>
  <c r="I270" i="1" s="1"/>
  <c r="K270" i="1"/>
  <c r="G271" i="1"/>
  <c r="H271" i="1"/>
  <c r="I271" i="1" s="1"/>
  <c r="K271" i="1"/>
  <c r="G272" i="1"/>
  <c r="H272" i="1"/>
  <c r="I272" i="1" s="1"/>
  <c r="K272" i="1"/>
  <c r="G273" i="1"/>
  <c r="H273" i="1"/>
  <c r="I273" i="1" s="1"/>
  <c r="K273" i="1"/>
  <c r="G274" i="1"/>
  <c r="H274" i="1"/>
  <c r="I274" i="1" s="1"/>
  <c r="K274" i="1"/>
  <c r="G275" i="1"/>
  <c r="H275" i="1"/>
  <c r="I275" i="1" s="1"/>
  <c r="K275" i="1"/>
  <c r="G276" i="1"/>
  <c r="H276" i="1"/>
  <c r="I276" i="1" s="1"/>
  <c r="K276" i="1"/>
  <c r="G278" i="1"/>
  <c r="H278" i="1"/>
  <c r="I278" i="1" s="1"/>
  <c r="K278" i="1"/>
  <c r="G279" i="1"/>
  <c r="H279" i="1"/>
  <c r="I279" i="1" s="1"/>
  <c r="K279" i="1"/>
  <c r="G280" i="1"/>
  <c r="H280" i="1"/>
  <c r="I280" i="1" s="1"/>
  <c r="K280" i="1"/>
  <c r="G281" i="1"/>
  <c r="H281" i="1"/>
  <c r="I281" i="1" s="1"/>
  <c r="K281" i="1"/>
  <c r="G282" i="1"/>
  <c r="H282" i="1"/>
  <c r="I282" i="1" s="1"/>
  <c r="K282" i="1"/>
  <c r="G283" i="1"/>
  <c r="H283" i="1"/>
  <c r="I283" i="1" s="1"/>
  <c r="K283" i="1"/>
  <c r="G284" i="1"/>
  <c r="H284" i="1"/>
  <c r="I284" i="1" s="1"/>
  <c r="K284" i="1"/>
  <c r="G285" i="1"/>
  <c r="H285" i="1"/>
  <c r="I285" i="1" s="1"/>
  <c r="K285" i="1"/>
  <c r="G286" i="1"/>
  <c r="H286" i="1"/>
  <c r="I286" i="1" s="1"/>
  <c r="K286" i="1"/>
  <c r="G287" i="1"/>
  <c r="H287" i="1"/>
  <c r="I287" i="1" s="1"/>
  <c r="K287" i="1"/>
  <c r="G288" i="1"/>
  <c r="H288" i="1"/>
  <c r="I288" i="1" s="1"/>
  <c r="K288" i="1"/>
  <c r="G289" i="1"/>
  <c r="H289" i="1"/>
  <c r="I289" i="1" s="1"/>
  <c r="K289" i="1"/>
  <c r="G290" i="1"/>
  <c r="H290" i="1"/>
  <c r="I290" i="1" s="1"/>
  <c r="K290" i="1"/>
  <c r="G291" i="1"/>
  <c r="H291" i="1"/>
  <c r="I291" i="1" s="1"/>
  <c r="K291" i="1"/>
  <c r="G292" i="1"/>
  <c r="H292" i="1"/>
  <c r="I292" i="1" s="1"/>
  <c r="K292" i="1"/>
  <c r="G293" i="1"/>
  <c r="H293" i="1"/>
  <c r="I293" i="1" s="1"/>
  <c r="K293" i="1"/>
  <c r="G294" i="1"/>
  <c r="H294" i="1"/>
  <c r="I294" i="1" s="1"/>
  <c r="K294" i="1"/>
  <c r="G295" i="1"/>
  <c r="H295" i="1"/>
  <c r="I295" i="1" s="1"/>
  <c r="K295" i="1"/>
  <c r="G296" i="1"/>
  <c r="H296" i="1"/>
  <c r="I296" i="1" s="1"/>
  <c r="K296" i="1"/>
  <c r="G297" i="1"/>
  <c r="H297" i="1"/>
  <c r="I297" i="1" s="1"/>
  <c r="K297" i="1"/>
  <c r="L39" i="1" l="1"/>
  <c r="K298" i="1"/>
  <c r="L44" i="1"/>
  <c r="L45" i="1" s="1"/>
  <c r="L41" i="1"/>
  <c r="L42" i="1" s="1"/>
  <c r="J50" i="1" s="1"/>
  <c r="J48" i="1"/>
  <c r="B5" i="7"/>
  <c r="E5" i="7"/>
  <c r="D5" i="7"/>
  <c r="C5" i="7"/>
  <c r="I298" i="1"/>
  <c r="G298" i="1"/>
  <c r="H298" i="1"/>
  <c r="D176" i="1"/>
  <c r="J176" i="1" s="1"/>
  <c r="D177" i="1"/>
  <c r="J177" i="1" s="1"/>
  <c r="D178" i="1"/>
  <c r="J178" i="1" s="1"/>
  <c r="D179" i="1"/>
  <c r="J179" i="1" s="1"/>
  <c r="D180" i="1"/>
  <c r="J180" i="1" s="1"/>
  <c r="D181" i="1"/>
  <c r="J181" i="1" s="1"/>
  <c r="D182" i="1"/>
  <c r="J182" i="1" s="1"/>
  <c r="D183" i="1"/>
  <c r="J183" i="1" s="1"/>
  <c r="D184" i="1"/>
  <c r="J184" i="1" s="1"/>
  <c r="D185" i="1"/>
  <c r="J185" i="1" s="1"/>
  <c r="D186" i="1"/>
  <c r="J186" i="1" s="1"/>
  <c r="D187" i="1"/>
  <c r="J187" i="1" s="1"/>
  <c r="D188" i="1"/>
  <c r="J188" i="1" s="1"/>
  <c r="D189" i="1"/>
  <c r="J189" i="1" s="1"/>
  <c r="D190" i="1"/>
  <c r="J190" i="1" s="1"/>
  <c r="D191" i="1"/>
  <c r="J191" i="1" s="1"/>
  <c r="D192" i="1"/>
  <c r="J192" i="1" s="1"/>
  <c r="D193" i="1"/>
  <c r="J193" i="1" s="1"/>
  <c r="B280" i="1"/>
  <c r="B281" i="1"/>
  <c r="B282" i="1"/>
  <c r="B283" i="1"/>
  <c r="B284" i="1"/>
  <c r="B285" i="1"/>
  <c r="B286" i="1"/>
  <c r="B287" i="1"/>
  <c r="B288" i="1"/>
  <c r="B289" i="1"/>
  <c r="B290" i="1"/>
  <c r="B291" i="1"/>
  <c r="B292" i="1"/>
  <c r="B293" i="1"/>
  <c r="B294" i="1"/>
  <c r="B295" i="1"/>
  <c r="B296" i="1"/>
  <c r="B297" i="1"/>
  <c r="B279" i="1"/>
  <c r="B278" i="1"/>
  <c r="A277" i="1"/>
  <c r="B246" i="1"/>
  <c r="B247" i="1"/>
  <c r="B248" i="1"/>
  <c r="B249" i="1"/>
  <c r="B250" i="1"/>
  <c r="B251" i="1"/>
  <c r="B252" i="1"/>
  <c r="B253" i="1"/>
  <c r="B254" i="1"/>
  <c r="B255" i="1"/>
  <c r="B225" i="1"/>
  <c r="B226" i="1"/>
  <c r="B227" i="1"/>
  <c r="B228" i="1"/>
  <c r="B229" i="1"/>
  <c r="B230" i="1"/>
  <c r="B231" i="1"/>
  <c r="B232" i="1"/>
  <c r="B233" i="1"/>
  <c r="B234" i="1"/>
  <c r="B174" i="1"/>
  <c r="B175" i="1"/>
  <c r="B176" i="1"/>
  <c r="B177" i="1"/>
  <c r="B178" i="1"/>
  <c r="B179" i="1"/>
  <c r="B180" i="1"/>
  <c r="B181" i="1"/>
  <c r="B182" i="1"/>
  <c r="B183" i="1"/>
  <c r="B184" i="1"/>
  <c r="B185" i="1"/>
  <c r="B186" i="1"/>
  <c r="B187" i="1"/>
  <c r="B188" i="1"/>
  <c r="B189" i="1"/>
  <c r="B190" i="1"/>
  <c r="B191" i="1"/>
  <c r="B192" i="1"/>
  <c r="B193" i="1"/>
  <c r="J49" i="1" l="1"/>
  <c r="D160" i="1"/>
  <c r="J160" i="1" s="1"/>
  <c r="D167" i="1"/>
  <c r="J167" i="1" s="1"/>
  <c r="D169" i="1"/>
  <c r="J169" i="1" s="1"/>
  <c r="B266" i="1"/>
  <c r="B267" i="1"/>
  <c r="B268" i="1"/>
  <c r="B269" i="1"/>
  <c r="B270" i="1"/>
  <c r="B271" i="1"/>
  <c r="B272" i="1"/>
  <c r="B273" i="1"/>
  <c r="B274" i="1"/>
  <c r="B275" i="1"/>
  <c r="B276" i="1"/>
  <c r="B239" i="1"/>
  <c r="B240" i="1"/>
  <c r="B241" i="1"/>
  <c r="B242" i="1"/>
  <c r="B243" i="1"/>
  <c r="B244" i="1"/>
  <c r="B245" i="1"/>
  <c r="B205" i="1"/>
  <c r="B206" i="1"/>
  <c r="B207" i="1"/>
  <c r="B208" i="1"/>
  <c r="B209" i="1"/>
  <c r="B210" i="1"/>
  <c r="B211" i="1"/>
  <c r="B212" i="1"/>
  <c r="B213" i="1"/>
  <c r="B214" i="1"/>
  <c r="B215" i="1"/>
  <c r="B216" i="1"/>
  <c r="B217" i="1"/>
  <c r="B218" i="1"/>
  <c r="B219" i="1"/>
  <c r="B220" i="1"/>
  <c r="B221" i="1"/>
  <c r="B222" i="1"/>
  <c r="B223" i="1"/>
  <c r="B224" i="1"/>
  <c r="D162" i="1"/>
  <c r="J162" i="1" s="1"/>
  <c r="D165" i="1"/>
  <c r="J165" i="1" s="1"/>
  <c r="B160" i="1"/>
  <c r="B161" i="1"/>
  <c r="B162" i="1"/>
  <c r="B163" i="1"/>
  <c r="B164" i="1"/>
  <c r="B165" i="1"/>
  <c r="B166" i="1"/>
  <c r="B167" i="1"/>
  <c r="B168" i="1"/>
  <c r="B169" i="1"/>
  <c r="B258" i="1"/>
  <c r="B259" i="1"/>
  <c r="B260" i="1"/>
  <c r="B261" i="1"/>
  <c r="B262" i="1"/>
  <c r="B263" i="1"/>
  <c r="B264" i="1"/>
  <c r="B265" i="1"/>
  <c r="B257" i="1"/>
  <c r="B237" i="1"/>
  <c r="B238" i="1"/>
  <c r="B236" i="1"/>
  <c r="B196" i="1"/>
  <c r="B197" i="1"/>
  <c r="B198" i="1"/>
  <c r="B199" i="1"/>
  <c r="B200" i="1"/>
  <c r="B201" i="1"/>
  <c r="B202" i="1"/>
  <c r="B203" i="1"/>
  <c r="B204" i="1"/>
  <c r="B195" i="1"/>
  <c r="B155" i="1"/>
  <c r="B156" i="1"/>
  <c r="B157" i="1"/>
  <c r="B158" i="1"/>
  <c r="B159" i="1"/>
  <c r="B170" i="1"/>
  <c r="B171" i="1"/>
  <c r="B172" i="1"/>
  <c r="B173" i="1"/>
  <c r="B154" i="1"/>
  <c r="D164" i="1" l="1"/>
  <c r="J164" i="1" s="1"/>
  <c r="D161" i="1"/>
  <c r="J161" i="1" s="1"/>
  <c r="D168" i="1"/>
  <c r="J168" i="1" s="1"/>
  <c r="A256" i="1" l="1"/>
  <c r="A235" i="1"/>
  <c r="A194" i="1"/>
  <c r="A153" i="1"/>
  <c r="D171" i="1" l="1"/>
  <c r="J171" i="1" s="1"/>
  <c r="D172" i="1"/>
  <c r="J172" i="1" s="1"/>
  <c r="D170" i="1"/>
  <c r="J170" i="1" s="1"/>
  <c r="D173" i="1"/>
  <c r="J173" i="1" s="1"/>
  <c r="D159" i="1"/>
  <c r="J159" i="1" s="1"/>
  <c r="A185" i="1" l="1"/>
  <c r="A189" i="1"/>
  <c r="A184" i="1"/>
  <c r="A192" i="1"/>
  <c r="A183" i="1"/>
  <c r="A187" i="1"/>
  <c r="A191" i="1"/>
  <c r="A193" i="1"/>
  <c r="A188" i="1"/>
  <c r="A186" i="1"/>
  <c r="A190" i="1"/>
  <c r="A176" i="1" l="1"/>
  <c r="A178" i="1"/>
  <c r="A182" i="1"/>
  <c r="A180" i="1"/>
  <c r="A175" i="1"/>
  <c r="A179" i="1"/>
  <c r="A177" i="1"/>
  <c r="A181" i="1"/>
  <c r="A174" i="1" l="1"/>
  <c r="A259" i="1" l="1"/>
  <c r="A267" i="1"/>
  <c r="A275" i="1"/>
  <c r="A258" i="1"/>
  <c r="A270" i="1"/>
  <c r="A260" i="1"/>
  <c r="A264" i="1"/>
  <c r="A268" i="1"/>
  <c r="A272" i="1"/>
  <c r="A276" i="1"/>
  <c r="A263" i="1"/>
  <c r="A271" i="1"/>
  <c r="A262" i="1"/>
  <c r="A266" i="1"/>
  <c r="A274" i="1"/>
  <c r="A257" i="1"/>
  <c r="A261" i="1"/>
  <c r="A265" i="1"/>
  <c r="A269" i="1"/>
  <c r="A273" i="1"/>
  <c r="A285" i="1" l="1"/>
  <c r="A293" i="1"/>
  <c r="A280" i="1"/>
  <c r="A284" i="1"/>
  <c r="A288" i="1"/>
  <c r="A292" i="1"/>
  <c r="A296" i="1"/>
  <c r="A281" i="1"/>
  <c r="A297" i="1"/>
  <c r="A279" i="1"/>
  <c r="A283" i="1"/>
  <c r="A287" i="1"/>
  <c r="A291" i="1"/>
  <c r="A295" i="1"/>
  <c r="A289" i="1"/>
  <c r="A278" i="1"/>
  <c r="A282" i="1"/>
  <c r="A286" i="1"/>
  <c r="A290" i="1"/>
  <c r="A294" i="1"/>
  <c r="A237" i="1" l="1"/>
  <c r="A253" i="1"/>
  <c r="A244" i="1"/>
  <c r="A248" i="1"/>
  <c r="A252" i="1"/>
  <c r="A249" i="1"/>
  <c r="A236" i="1"/>
  <c r="A247" i="1"/>
  <c r="A255" i="1"/>
  <c r="A241" i="1"/>
  <c r="A245" i="1"/>
  <c r="A240" i="1"/>
  <c r="A239" i="1"/>
  <c r="A243" i="1"/>
  <c r="A251" i="1"/>
  <c r="A238" i="1"/>
  <c r="A242" i="1"/>
  <c r="A246" i="1"/>
  <c r="A250" i="1"/>
  <c r="A254" i="1"/>
  <c r="A217" i="1" l="1"/>
  <c r="A221" i="1"/>
  <c r="A225" i="1"/>
  <c r="A229" i="1"/>
  <c r="A233" i="1"/>
  <c r="A216" i="1"/>
  <c r="A220" i="1"/>
  <c r="A224" i="1"/>
  <c r="A228" i="1"/>
  <c r="A232" i="1"/>
  <c r="A215" i="1"/>
  <c r="A219" i="1"/>
  <c r="A223" i="1"/>
  <c r="A227" i="1"/>
  <c r="A231" i="1"/>
  <c r="A218" i="1"/>
  <c r="A222" i="1"/>
  <c r="A226" i="1"/>
  <c r="A230" i="1"/>
  <c r="A234" i="1"/>
  <c r="A197" i="1" l="1"/>
  <c r="A201" i="1"/>
  <c r="A205" i="1"/>
  <c r="A209" i="1"/>
  <c r="A213" i="1"/>
  <c r="A196" i="1"/>
  <c r="A200" i="1"/>
  <c r="A204" i="1"/>
  <c r="A208" i="1"/>
  <c r="A212" i="1"/>
  <c r="A195" i="1"/>
  <c r="A199" i="1"/>
  <c r="A203" i="1"/>
  <c r="A207" i="1"/>
  <c r="A211" i="1"/>
  <c r="A198" i="1"/>
  <c r="A202" i="1"/>
  <c r="A206" i="1"/>
  <c r="A210" i="1"/>
  <c r="A214" i="1"/>
  <c r="A168" i="1" l="1"/>
  <c r="A172" i="1"/>
  <c r="A167" i="1"/>
  <c r="A171" i="1"/>
  <c r="A170" i="1"/>
  <c r="A169" i="1"/>
  <c r="A173" i="1"/>
  <c r="A161" i="1" l="1"/>
  <c r="A165" i="1"/>
  <c r="A154" i="1"/>
  <c r="A160" i="1"/>
  <c r="A164" i="1"/>
  <c r="A159" i="1"/>
  <c r="A158" i="1"/>
  <c r="A163" i="1"/>
  <c r="A155" i="1"/>
  <c r="A157" i="1"/>
  <c r="A162" i="1"/>
  <c r="A166" i="1"/>
  <c r="A156" i="1"/>
  <c r="C278" i="1" l="1"/>
  <c r="D278" i="1" s="1"/>
  <c r="J278" i="1" s="1"/>
  <c r="C279" i="1"/>
  <c r="D279" i="1" s="1"/>
  <c r="J279" i="1" s="1"/>
  <c r="C280" i="1"/>
  <c r="D280" i="1" s="1"/>
  <c r="J280" i="1" s="1"/>
  <c r="C281" i="1"/>
  <c r="D281" i="1" s="1"/>
  <c r="J281" i="1" s="1"/>
  <c r="C282" i="1"/>
  <c r="D282" i="1" s="1"/>
  <c r="J282" i="1" s="1"/>
  <c r="C283" i="1"/>
  <c r="D283" i="1" s="1"/>
  <c r="J283" i="1" s="1"/>
  <c r="C284" i="1"/>
  <c r="D284" i="1" s="1"/>
  <c r="J284" i="1" s="1"/>
  <c r="C285" i="1"/>
  <c r="D285" i="1" s="1"/>
  <c r="J285" i="1" s="1"/>
  <c r="C286" i="1"/>
  <c r="D286" i="1" s="1"/>
  <c r="J286" i="1" s="1"/>
  <c r="C287" i="1"/>
  <c r="D287" i="1" s="1"/>
  <c r="J287" i="1" s="1"/>
  <c r="C288" i="1"/>
  <c r="D288" i="1" s="1"/>
  <c r="J288" i="1" s="1"/>
  <c r="C289" i="1"/>
  <c r="D289" i="1" s="1"/>
  <c r="J289" i="1" s="1"/>
  <c r="C290" i="1"/>
  <c r="D290" i="1" s="1"/>
  <c r="J290" i="1" s="1"/>
  <c r="C291" i="1"/>
  <c r="D291" i="1" s="1"/>
  <c r="J291" i="1" s="1"/>
  <c r="C292" i="1"/>
  <c r="D292" i="1" s="1"/>
  <c r="J292" i="1" s="1"/>
  <c r="C293" i="1"/>
  <c r="D293" i="1" s="1"/>
  <c r="J293" i="1" s="1"/>
  <c r="C294" i="1"/>
  <c r="D294" i="1" s="1"/>
  <c r="J294" i="1" s="1"/>
  <c r="C295" i="1"/>
  <c r="D295" i="1" s="1"/>
  <c r="J295" i="1" s="1"/>
  <c r="C296" i="1"/>
  <c r="D296" i="1" s="1"/>
  <c r="J296" i="1" s="1"/>
  <c r="C297" i="1"/>
  <c r="D297" i="1" s="1"/>
  <c r="J297" i="1" s="1"/>
  <c r="C262" i="1" l="1"/>
  <c r="D262" i="1" s="1"/>
  <c r="J262" i="1" s="1"/>
  <c r="C261" i="1"/>
  <c r="D261" i="1" s="1"/>
  <c r="J261" i="1" s="1"/>
  <c r="C276" i="1"/>
  <c r="D276" i="1" s="1"/>
  <c r="J276" i="1" s="1"/>
  <c r="C264" i="1"/>
  <c r="D264" i="1" s="1"/>
  <c r="J264" i="1" s="1"/>
  <c r="C263" i="1"/>
  <c r="D263" i="1" s="1"/>
  <c r="J263" i="1" s="1"/>
  <c r="C274" i="1"/>
  <c r="D274" i="1" s="1"/>
  <c r="J274" i="1" s="1"/>
  <c r="C272" i="1"/>
  <c r="D272" i="1" s="1"/>
  <c r="J272" i="1" s="1"/>
  <c r="C271" i="1"/>
  <c r="D271" i="1" s="1"/>
  <c r="J271" i="1" s="1"/>
  <c r="C270" i="1"/>
  <c r="D270" i="1" s="1"/>
  <c r="J270" i="1" s="1"/>
  <c r="C269" i="1"/>
  <c r="D269" i="1" s="1"/>
  <c r="J269" i="1" s="1"/>
  <c r="C266" i="1"/>
  <c r="D266" i="1" s="1"/>
  <c r="J266" i="1" s="1"/>
  <c r="C273" i="1"/>
  <c r="D273" i="1" s="1"/>
  <c r="J273" i="1" s="1"/>
  <c r="C265" i="1"/>
  <c r="D265" i="1" s="1"/>
  <c r="J265" i="1" s="1"/>
  <c r="C257" i="1"/>
  <c r="D257" i="1" s="1"/>
  <c r="J257" i="1" s="1"/>
  <c r="C260" i="1"/>
  <c r="D260" i="1" s="1"/>
  <c r="J260" i="1" s="1"/>
  <c r="C267" i="1"/>
  <c r="D267" i="1" s="1"/>
  <c r="J267" i="1" s="1"/>
  <c r="C258" i="1"/>
  <c r="D258" i="1" s="1"/>
  <c r="J258" i="1" s="1"/>
  <c r="C259" i="1"/>
  <c r="D259" i="1" s="1"/>
  <c r="J259" i="1" s="1"/>
  <c r="C268" i="1"/>
  <c r="D268" i="1" s="1"/>
  <c r="J268" i="1" s="1"/>
  <c r="C275" i="1"/>
  <c r="D275" i="1" s="1"/>
  <c r="J275" i="1" s="1"/>
  <c r="C193" i="1" l="1"/>
  <c r="C192" i="1"/>
  <c r="C189" i="1"/>
  <c r="C187" i="1"/>
  <c r="C186" i="1"/>
  <c r="C182" i="1"/>
  <c r="C179" i="1"/>
  <c r="C176" i="1"/>
  <c r="C191" i="1"/>
  <c r="C190" i="1"/>
  <c r="C188" i="1"/>
  <c r="C185" i="1"/>
  <c r="C184" i="1"/>
  <c r="C183" i="1"/>
  <c r="C181" i="1"/>
  <c r="C180" i="1"/>
  <c r="C178" i="1"/>
  <c r="C177" i="1"/>
  <c r="C175" i="1"/>
  <c r="D175" i="1" s="1"/>
  <c r="J175" i="1" s="1"/>
  <c r="C174" i="1"/>
  <c r="D174" i="1" s="1"/>
  <c r="J174" i="1" s="1"/>
  <c r="C249" i="1" l="1"/>
  <c r="D249" i="1" s="1"/>
  <c r="J249" i="1" s="1"/>
  <c r="C236" i="1"/>
  <c r="D236" i="1" s="1"/>
  <c r="J236" i="1" s="1"/>
  <c r="C240" i="1"/>
  <c r="D240" i="1" s="1"/>
  <c r="J240" i="1" s="1"/>
  <c r="C248" i="1"/>
  <c r="D248" i="1" s="1"/>
  <c r="J248" i="1" s="1"/>
  <c r="C252" i="1"/>
  <c r="D252" i="1" s="1"/>
  <c r="J252" i="1" s="1"/>
  <c r="C239" i="1"/>
  <c r="D239" i="1" s="1"/>
  <c r="J239" i="1" s="1"/>
  <c r="C244" i="1"/>
  <c r="D244" i="1" s="1"/>
  <c r="J244" i="1" s="1"/>
  <c r="C247" i="1"/>
  <c r="D247" i="1" s="1"/>
  <c r="J247" i="1" s="1"/>
  <c r="C251" i="1"/>
  <c r="D251" i="1" s="1"/>
  <c r="J251" i="1" s="1"/>
  <c r="C255" i="1"/>
  <c r="D255" i="1" s="1"/>
  <c r="J255" i="1" s="1"/>
  <c r="C238" i="1"/>
  <c r="D238" i="1" s="1"/>
  <c r="J238" i="1" s="1"/>
  <c r="C242" i="1"/>
  <c r="D242" i="1" s="1"/>
  <c r="J242" i="1" s="1"/>
  <c r="C246" i="1"/>
  <c r="D246" i="1" s="1"/>
  <c r="J246" i="1" s="1"/>
  <c r="C250" i="1"/>
  <c r="D250" i="1" s="1"/>
  <c r="J250" i="1" s="1"/>
  <c r="C254" i="1"/>
  <c r="D254" i="1" s="1"/>
  <c r="J254" i="1" s="1"/>
  <c r="C237" i="1"/>
  <c r="D237" i="1" s="1"/>
  <c r="J237" i="1" s="1"/>
  <c r="C245" i="1"/>
  <c r="D245" i="1" s="1"/>
  <c r="J245" i="1" s="1"/>
  <c r="C241" i="1"/>
  <c r="D241" i="1" s="1"/>
  <c r="J241" i="1" s="1"/>
  <c r="C253" i="1"/>
  <c r="D253" i="1" s="1"/>
  <c r="J253" i="1" s="1"/>
  <c r="C243" i="1"/>
  <c r="D243" i="1" s="1"/>
  <c r="J243" i="1" s="1"/>
  <c r="C222" i="1" l="1"/>
  <c r="D222" i="1" s="1"/>
  <c r="J222" i="1" s="1"/>
  <c r="C233" i="1"/>
  <c r="D233" i="1" s="1"/>
  <c r="J233" i="1" s="1"/>
  <c r="C218" i="1"/>
  <c r="D218" i="1" s="1"/>
  <c r="J218" i="1" s="1"/>
  <c r="C227" i="1"/>
  <c r="D227" i="1" s="1"/>
  <c r="J227" i="1" s="1"/>
  <c r="C231" i="1"/>
  <c r="D231" i="1" s="1"/>
  <c r="J231" i="1" s="1"/>
  <c r="C217" i="1"/>
  <c r="D217" i="1" s="1"/>
  <c r="J217" i="1" s="1"/>
  <c r="C221" i="1"/>
  <c r="D221" i="1" s="1"/>
  <c r="J221" i="1" s="1"/>
  <c r="C226" i="1"/>
  <c r="D226" i="1" s="1"/>
  <c r="J226" i="1" s="1"/>
  <c r="C230" i="1"/>
  <c r="D230" i="1" s="1"/>
  <c r="J230" i="1" s="1"/>
  <c r="C234" i="1"/>
  <c r="D234" i="1" s="1"/>
  <c r="J234" i="1" s="1"/>
  <c r="C215" i="1"/>
  <c r="D215" i="1" s="1"/>
  <c r="J215" i="1" s="1"/>
  <c r="C220" i="1"/>
  <c r="D220" i="1" s="1"/>
  <c r="J220" i="1" s="1"/>
  <c r="C225" i="1"/>
  <c r="D225" i="1" s="1"/>
  <c r="J225" i="1" s="1"/>
  <c r="C229" i="1"/>
  <c r="D229" i="1" s="1"/>
  <c r="J229" i="1" s="1"/>
  <c r="C219" i="1"/>
  <c r="D219" i="1" s="1"/>
  <c r="J219" i="1" s="1"/>
  <c r="C223" i="1"/>
  <c r="D223" i="1" s="1"/>
  <c r="J223" i="1" s="1"/>
  <c r="C228" i="1"/>
  <c r="D228" i="1" s="1"/>
  <c r="J228" i="1" s="1"/>
  <c r="C232" i="1"/>
  <c r="D232" i="1" s="1"/>
  <c r="J232" i="1" s="1"/>
  <c r="C196" i="1"/>
  <c r="D196" i="1" s="1"/>
  <c r="J196" i="1" s="1"/>
  <c r="C200" i="1"/>
  <c r="D200" i="1" s="1"/>
  <c r="J200" i="1" s="1"/>
  <c r="C204" i="1"/>
  <c r="D204" i="1" s="1"/>
  <c r="J204" i="1" s="1"/>
  <c r="C208" i="1"/>
  <c r="D208" i="1" s="1"/>
  <c r="J208" i="1" s="1"/>
  <c r="C212" i="1"/>
  <c r="D212" i="1" s="1"/>
  <c r="J212" i="1" s="1"/>
  <c r="C195" i="1"/>
  <c r="D195" i="1" s="1"/>
  <c r="J195" i="1" s="1"/>
  <c r="C199" i="1"/>
  <c r="D199" i="1" s="1"/>
  <c r="J199" i="1" s="1"/>
  <c r="C203" i="1"/>
  <c r="D203" i="1" s="1"/>
  <c r="J203" i="1" s="1"/>
  <c r="C207" i="1"/>
  <c r="D207" i="1" s="1"/>
  <c r="J207" i="1" s="1"/>
  <c r="C211" i="1"/>
  <c r="D211" i="1" s="1"/>
  <c r="J211" i="1" s="1"/>
  <c r="C198" i="1"/>
  <c r="D198" i="1" s="1"/>
  <c r="J198" i="1" s="1"/>
  <c r="C202" i="1"/>
  <c r="D202" i="1" s="1"/>
  <c r="J202" i="1" s="1"/>
  <c r="C206" i="1"/>
  <c r="D206" i="1" s="1"/>
  <c r="J206" i="1" s="1"/>
  <c r="C210" i="1"/>
  <c r="D210" i="1" s="1"/>
  <c r="J210" i="1" s="1"/>
  <c r="C214" i="1"/>
  <c r="D214" i="1" s="1"/>
  <c r="J214" i="1" s="1"/>
  <c r="C197" i="1"/>
  <c r="D197" i="1" s="1"/>
  <c r="J197" i="1" s="1"/>
  <c r="C201" i="1"/>
  <c r="D201" i="1" s="1"/>
  <c r="J201" i="1" s="1"/>
  <c r="C205" i="1"/>
  <c r="D205" i="1" s="1"/>
  <c r="J205" i="1" s="1"/>
  <c r="C209" i="1"/>
  <c r="D209" i="1" s="1"/>
  <c r="J209" i="1" s="1"/>
  <c r="C213" i="1"/>
  <c r="D213" i="1" s="1"/>
  <c r="J213" i="1" s="1"/>
  <c r="C157" i="1" l="1"/>
  <c r="D157" i="1" s="1"/>
  <c r="J157" i="1" s="1"/>
  <c r="C156" i="1"/>
  <c r="D156" i="1" s="1"/>
  <c r="J156" i="1" s="1"/>
  <c r="C159" i="1" l="1"/>
  <c r="C160" i="1"/>
  <c r="C166" i="1"/>
  <c r="D166" i="1" s="1"/>
  <c r="J166" i="1" s="1"/>
  <c r="C170" i="1"/>
  <c r="C158" i="1"/>
  <c r="D158" i="1" s="1"/>
  <c r="J158" i="1" s="1"/>
  <c r="C165" i="1"/>
  <c r="C169" i="1"/>
  <c r="C173" i="1"/>
  <c r="C162" i="1"/>
  <c r="C164" i="1"/>
  <c r="C168" i="1"/>
  <c r="C172" i="1"/>
  <c r="C161" i="1"/>
  <c r="C163" i="1"/>
  <c r="D163" i="1" s="1"/>
  <c r="J163" i="1" s="1"/>
  <c r="C167" i="1"/>
  <c r="C171" i="1"/>
  <c r="C155" i="1" l="1"/>
  <c r="D155" i="1" s="1"/>
  <c r="J155" i="1" s="1"/>
  <c r="C216" i="1" l="1"/>
  <c r="D216" i="1" s="1"/>
  <c r="J216" i="1" s="1"/>
  <c r="C224" i="1" l="1"/>
  <c r="D224" i="1" s="1"/>
  <c r="J224" i="1" s="1"/>
  <c r="C154" i="1" l="1"/>
  <c r="D154" i="1" s="1"/>
  <c r="J154" i="1" s="1"/>
  <c r="J298" i="1" s="1"/>
  <c r="E246" i="1" l="1"/>
  <c r="E280" i="1"/>
  <c r="E224" i="1"/>
  <c r="E162" i="1"/>
  <c r="E227" i="1"/>
  <c r="E294" i="1"/>
  <c r="E206" i="1" l="1"/>
  <c r="E244" i="1"/>
  <c r="E178" i="1"/>
  <c r="E258" i="1"/>
  <c r="E198" i="1"/>
  <c r="E180" i="1"/>
  <c r="E285" i="1"/>
  <c r="E261" i="1"/>
  <c r="E195" i="1"/>
  <c r="E291" i="1"/>
  <c r="E159" i="1"/>
  <c r="E213" i="1"/>
  <c r="E226" i="1"/>
  <c r="E278" i="1"/>
  <c r="E211" i="1"/>
  <c r="E239" i="1"/>
  <c r="E191" i="1"/>
  <c r="E247" i="1"/>
  <c r="E157" i="1"/>
  <c r="E222" i="1"/>
  <c r="E282" i="1"/>
  <c r="E265" i="1"/>
  <c r="E248" i="1"/>
  <c r="E231" i="1"/>
  <c r="E215" i="1"/>
  <c r="E199" i="1"/>
  <c r="E182" i="1"/>
  <c r="E166" i="1"/>
  <c r="E281" i="1"/>
  <c r="E177" i="1"/>
  <c r="E270" i="1"/>
  <c r="E237" i="1"/>
  <c r="E204" i="1"/>
  <c r="E171" i="1"/>
  <c r="E251" i="1"/>
  <c r="E292" i="1"/>
  <c r="E259" i="1"/>
  <c r="E225" i="1"/>
  <c r="E192" i="1"/>
  <c r="E160" i="1"/>
  <c r="E268" i="1"/>
  <c r="E185" i="1"/>
  <c r="E243" i="1"/>
  <c r="E165" i="1"/>
  <c r="E286" i="1"/>
  <c r="E269" i="1"/>
  <c r="E252" i="1"/>
  <c r="E219" i="1"/>
  <c r="E203" i="1"/>
  <c r="E186" i="1"/>
  <c r="E170" i="1"/>
  <c r="E297" i="1"/>
  <c r="E193" i="1"/>
  <c r="E274" i="1"/>
  <c r="E241" i="1"/>
  <c r="E208" i="1"/>
  <c r="E175" i="1"/>
  <c r="E260" i="1"/>
  <c r="E296" i="1"/>
  <c r="E263" i="1"/>
  <c r="E229" i="1"/>
  <c r="E197" i="1"/>
  <c r="E164" i="1"/>
  <c r="E293" i="1"/>
  <c r="E210" i="1"/>
  <c r="E264" i="1"/>
  <c r="E181" i="1"/>
  <c r="E290" i="1"/>
  <c r="E273" i="1"/>
  <c r="E240" i="1"/>
  <c r="E223" i="1"/>
  <c r="E207" i="1"/>
  <c r="E190" i="1"/>
  <c r="E174" i="1"/>
  <c r="E158" i="1"/>
  <c r="E230" i="1"/>
  <c r="E287" i="1"/>
  <c r="E253" i="1"/>
  <c r="E220" i="1"/>
  <c r="E187" i="1"/>
  <c r="E155" i="1"/>
  <c r="E189" i="1"/>
  <c r="E275" i="1"/>
  <c r="E242" i="1"/>
  <c r="E209" i="1"/>
  <c r="E176" i="1"/>
  <c r="E255" i="1"/>
  <c r="E202" i="1"/>
  <c r="E295" i="1"/>
  <c r="E279" i="1"/>
  <c r="E262" i="1"/>
  <c r="E245" i="1"/>
  <c r="E228" i="1"/>
  <c r="E212" i="1"/>
  <c r="E196" i="1"/>
  <c r="E179" i="1"/>
  <c r="E163" i="1"/>
  <c r="E276" i="1"/>
  <c r="E214" i="1"/>
  <c r="E161" i="1"/>
  <c r="E284" i="1"/>
  <c r="E267" i="1"/>
  <c r="E250" i="1"/>
  <c r="E233" i="1"/>
  <c r="E217" i="1"/>
  <c r="E201" i="1"/>
  <c r="E184" i="1"/>
  <c r="E168" i="1"/>
  <c r="E272" i="1"/>
  <c r="E218" i="1"/>
  <c r="E169" i="1"/>
  <c r="E283" i="1"/>
  <c r="E266" i="1"/>
  <c r="E249" i="1"/>
  <c r="E232" i="1"/>
  <c r="E216" i="1"/>
  <c r="E200" i="1"/>
  <c r="E183" i="1"/>
  <c r="E167" i="1"/>
  <c r="E289" i="1"/>
  <c r="E234" i="1"/>
  <c r="E173" i="1"/>
  <c r="E288" i="1"/>
  <c r="E271" i="1"/>
  <c r="E254" i="1"/>
  <c r="E238" i="1"/>
  <c r="E221" i="1"/>
  <c r="E205" i="1"/>
  <c r="E188" i="1"/>
  <c r="E172" i="1"/>
  <c r="E156" i="1"/>
  <c r="C87" i="1" l="1"/>
  <c r="E236" i="1"/>
  <c r="C108" i="1"/>
  <c r="E257" i="1"/>
  <c r="C129" i="1"/>
  <c r="C46" i="1"/>
  <c r="C5" i="1"/>
  <c r="E154" i="1"/>
  <c r="C150" i="1" l="1"/>
  <c r="E298" i="1"/>
  <c r="L33" i="1" s="1"/>
  <c r="L34" i="1" s="1"/>
  <c r="D6" i="7" l="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L36" i="1" s="1"/>
  <c r="B6" i="7"/>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E6" i="7"/>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M36" i="1" s="1"/>
  <c r="C6" i="7"/>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K36" i="1" s="1"/>
  <c r="L31" i="1"/>
  <c r="F298" i="1"/>
  <c r="L32" i="1" s="1"/>
  <c r="J36" i="1" l="1"/>
  <c r="F233" i="1"/>
  <c r="F187" i="1"/>
  <c r="F274" i="1"/>
  <c r="F202" i="1"/>
  <c r="F297" i="1"/>
  <c r="F296" i="1"/>
  <c r="F180" i="1"/>
  <c r="F205" i="1"/>
  <c r="F247" i="1"/>
  <c r="F203" i="1"/>
  <c r="F219" i="1"/>
  <c r="F212" i="1"/>
  <c r="F183" i="1"/>
  <c r="F174" i="1"/>
  <c r="F239" i="1"/>
  <c r="F261" i="1"/>
  <c r="F184" i="1"/>
  <c r="F257" i="1"/>
  <c r="F292" i="1"/>
  <c r="F270" i="1"/>
  <c r="F295" i="1"/>
  <c r="F188" i="1"/>
  <c r="F264" i="1"/>
  <c r="F159" i="1"/>
  <c r="F169" i="1"/>
  <c r="F287" i="1"/>
  <c r="F245" i="1"/>
  <c r="F249" i="1"/>
  <c r="F282" i="1"/>
  <c r="F178" i="1"/>
  <c r="F182" i="1"/>
  <c r="F251" i="1"/>
  <c r="F161" i="1"/>
  <c r="F237" i="1"/>
  <c r="F220" i="1"/>
  <c r="F163" i="1"/>
  <c r="F227" i="1"/>
  <c r="F284" i="1"/>
  <c r="F226" i="1"/>
  <c r="F238" i="1"/>
  <c r="F204" i="1"/>
  <c r="F200" i="1"/>
  <c r="F190" i="1"/>
  <c r="F248" i="1"/>
  <c r="F199" i="1"/>
  <c r="F272" i="1"/>
  <c r="F208" i="1"/>
  <c r="F224" i="1"/>
  <c r="F197" i="1"/>
  <c r="F278" i="1"/>
  <c r="F156" i="1"/>
  <c r="F240" i="1"/>
  <c r="F186" i="1"/>
  <c r="F283" i="1"/>
  <c r="F250" i="1"/>
  <c r="F165" i="1"/>
  <c r="F176" i="1"/>
  <c r="F253" i="1"/>
  <c r="F232" i="1"/>
  <c r="F228" i="1"/>
  <c r="F254" i="1"/>
  <c r="F231" i="1"/>
  <c r="F216" i="1"/>
  <c r="F244" i="1"/>
  <c r="F294" i="1"/>
  <c r="F246" i="1"/>
  <c r="F185" i="1"/>
  <c r="F291" i="1"/>
  <c r="F276" i="1"/>
  <c r="F266" i="1"/>
  <c r="F211" i="1"/>
  <c r="F263" i="1"/>
  <c r="F288" i="1"/>
  <c r="F173" i="1"/>
  <c r="F271" i="1"/>
  <c r="F269" i="1"/>
  <c r="F234" i="1"/>
  <c r="F170" i="1"/>
  <c r="F243" i="1"/>
  <c r="F222" i="1"/>
  <c r="F189" i="1"/>
  <c r="F260" i="1"/>
  <c r="F290" i="1"/>
  <c r="F193" i="1"/>
  <c r="F171" i="1"/>
  <c r="F229" i="1"/>
  <c r="F289" i="1"/>
  <c r="F286" i="1"/>
  <c r="F279" i="1"/>
  <c r="F177" i="1"/>
  <c r="F196" i="1"/>
  <c r="F236" i="1"/>
  <c r="F217" i="1"/>
  <c r="F191" i="1"/>
  <c r="F241" i="1"/>
  <c r="F192" i="1"/>
  <c r="F281" i="1"/>
  <c r="F210" i="1"/>
  <c r="F179" i="1"/>
  <c r="F181" i="1"/>
  <c r="F198" i="1"/>
  <c r="F265" i="1"/>
  <c r="F154" i="1"/>
  <c r="F214" i="1"/>
  <c r="F225" i="1"/>
  <c r="F259" i="1"/>
  <c r="F221" i="1"/>
  <c r="F201" i="1"/>
  <c r="F175" i="1"/>
  <c r="F218" i="1"/>
  <c r="F155" i="1"/>
  <c r="F160" i="1"/>
  <c r="F195" i="1"/>
  <c r="F230" i="1"/>
  <c r="F223" i="1"/>
  <c r="F268" i="1"/>
  <c r="F207" i="1"/>
  <c r="F215" i="1"/>
  <c r="F164" i="1"/>
  <c r="F172" i="1"/>
  <c r="F168" i="1"/>
  <c r="F166" i="1"/>
  <c r="F206" i="1"/>
  <c r="F275" i="1"/>
  <c r="F158" i="1"/>
  <c r="F242" i="1"/>
  <c r="F285" i="1"/>
  <c r="F209" i="1"/>
  <c r="F267" i="1"/>
  <c r="F157" i="1"/>
  <c r="F293" i="1"/>
  <c r="F252" i="1"/>
  <c r="F258" i="1"/>
  <c r="F167" i="1"/>
  <c r="F255" i="1"/>
  <c r="F280" i="1"/>
  <c r="F262" i="1"/>
  <c r="F162" i="1"/>
  <c r="F273" i="1"/>
  <c r="F213" i="1"/>
  <c r="J37" i="1" l="1"/>
  <c r="J51" i="1" s="1"/>
  <c r="K37" i="1" l="1"/>
  <c r="K51" i="1" s="1"/>
  <c r="L37" i="1" l="1"/>
  <c r="L51" i="1" s="1"/>
  <c r="M37" i="1" l="1"/>
  <c r="M51" i="1" s="1"/>
</calcChain>
</file>

<file path=xl/comments1.xml><?xml version="1.0" encoding="utf-8"?>
<comments xmlns="http://schemas.openxmlformats.org/spreadsheetml/2006/main">
  <authors>
    <author>Roberto</author>
    <author>cliente</author>
  </authors>
  <commentList>
    <comment ref="A1" authorId="0">
      <text>
        <r>
          <rPr>
            <b/>
            <sz val="8"/>
            <color indexed="81"/>
            <rFont val="Tahoma"/>
            <family val="2"/>
          </rPr>
          <t xml:space="preserve">Nota do Autor:
</t>
        </r>
        <r>
          <rPr>
            <sz val="8"/>
            <color indexed="81"/>
            <rFont val="Tahoma"/>
            <family val="2"/>
          </rPr>
          <t xml:space="preserve">Trabalhe sempre com a tabela protegida, mesmo que não utilize qualquer senha. Isto evitará que as equações da tabela sejam alteradas indevidamente.
Para facilitar, as células em verde estão destravadas. As células que contêm equação estão travadas.
Se tiver dúvida no preenchimento, veja a tabela do livro.
</t>
        </r>
      </text>
    </comment>
    <comment ref="G2" authorId="1">
      <text>
        <r>
          <rPr>
            <b/>
            <sz val="9"/>
            <color indexed="81"/>
            <rFont val="Tahoma"/>
            <family val="2"/>
          </rPr>
          <t xml:space="preserve">TIPO DE INCREMENTO:
</t>
        </r>
        <r>
          <rPr>
            <b/>
            <sz val="12"/>
            <color indexed="81"/>
            <rFont val="Tahoma"/>
            <family val="2"/>
          </rPr>
          <t>1</t>
        </r>
        <r>
          <rPr>
            <b/>
            <sz val="9"/>
            <color indexed="81"/>
            <rFont val="Tahoma"/>
            <family val="2"/>
          </rPr>
          <t xml:space="preserve"> - De acordo com o especificado em cada célula da coluna G referente a cada produto</t>
        </r>
        <r>
          <rPr>
            <sz val="9"/>
            <color indexed="81"/>
            <rFont val="Tahoma"/>
            <family val="2"/>
          </rPr>
          <t xml:space="preserve">
</t>
        </r>
        <r>
          <rPr>
            <b/>
            <sz val="12"/>
            <color indexed="81"/>
            <rFont val="Tahoma"/>
            <family val="2"/>
          </rPr>
          <t>2</t>
        </r>
        <r>
          <rPr>
            <b/>
            <sz val="9"/>
            <color indexed="81"/>
            <rFont val="Tahoma"/>
            <family val="2"/>
          </rPr>
          <t xml:space="preserve"> - Uniforme para todos os produtos e igual ao valor da célula H2</t>
        </r>
      </text>
    </comment>
  </commentList>
</comments>
</file>

<file path=xl/sharedStrings.xml><?xml version="1.0" encoding="utf-8"?>
<sst xmlns="http://schemas.openxmlformats.org/spreadsheetml/2006/main" count="107" uniqueCount="95">
  <si>
    <t>Produtos</t>
  </si>
  <si>
    <t>Pr. Venda Bruto</t>
  </si>
  <si>
    <t>Deduções - Custos Variáveis s/ Venda</t>
  </si>
  <si>
    <t>Atual</t>
  </si>
  <si>
    <t>Incremto.</t>
  </si>
  <si>
    <t>Base</t>
  </si>
  <si>
    <t>Final</t>
  </si>
  <si>
    <t>ICMS</t>
  </si>
  <si>
    <t>1. Entradas</t>
  </si>
  <si>
    <t>%</t>
  </si>
  <si>
    <t>R$</t>
  </si>
  <si>
    <t>(+/-)</t>
  </si>
  <si>
    <t>PIS</t>
  </si>
  <si>
    <t>Comissão</t>
  </si>
  <si>
    <t>CPMF</t>
  </si>
  <si>
    <t>Perdas</t>
  </si>
  <si>
    <t>Total</t>
  </si>
  <si>
    <t>2. Pratos Principais</t>
  </si>
  <si>
    <t>Variáveis da operação do negócio</t>
  </si>
  <si>
    <t>Fluxos de caixa</t>
  </si>
  <si>
    <t>Incremto. (+/-)</t>
  </si>
  <si>
    <t>Investimento</t>
  </si>
  <si>
    <t>Horizonte de planejamento em meses</t>
  </si>
  <si>
    <t>Val. Residual % s/ invest.</t>
  </si>
  <si>
    <t>Dias por mês</t>
  </si>
  <si>
    <t>Nº turnos</t>
  </si>
  <si>
    <t>Nº assentos</t>
  </si>
  <si>
    <t>Tkt médio</t>
  </si>
  <si>
    <t>Rotatividade típica</t>
  </si>
  <si>
    <t>Custo fixo</t>
  </si>
  <si>
    <t>Faturamento mensal</t>
  </si>
  <si>
    <t>Taxa Selic (sem risco)</t>
  </si>
  <si>
    <t>Inflação anual</t>
  </si>
  <si>
    <t>Risco-país em pontos</t>
  </si>
  <si>
    <t>Risco-país %</t>
  </si>
  <si>
    <t>TIR mínima aceitável (a/a)</t>
  </si>
  <si>
    <t>Resultados da operação</t>
  </si>
  <si>
    <t>MC total mensal</t>
  </si>
  <si>
    <t>meses</t>
  </si>
  <si>
    <t>TIR a/m</t>
  </si>
  <si>
    <t>TIR a/a</t>
  </si>
  <si>
    <t>Disponibilidade total de assentos</t>
  </si>
  <si>
    <t>Faturamento diário médio (R$)</t>
  </si>
  <si>
    <t>Número de clientes no mês</t>
  </si>
  <si>
    <t>Rotatividade de assentos</t>
  </si>
  <si>
    <t>Classifcação pela rotatividade</t>
  </si>
  <si>
    <t>Classificação pelo tkt médio</t>
  </si>
  <si>
    <t>Faturamento potencial</t>
  </si>
  <si>
    <t>Fat. desejado / Fat. potencial</t>
  </si>
  <si>
    <t>Risco do negócio</t>
  </si>
  <si>
    <t>Alertas</t>
  </si>
  <si>
    <t>Margem Contribuição</t>
  </si>
  <si>
    <t>MC Média %</t>
  </si>
  <si>
    <t>Fat. Ponto Equiíbrio</t>
  </si>
  <si>
    <t>Ponderação</t>
  </si>
  <si>
    <t xml:space="preserve">R$ </t>
  </si>
  <si>
    <t>Unidades</t>
  </si>
  <si>
    <t>MC em R$</t>
  </si>
  <si>
    <t>Unid./Dia</t>
  </si>
  <si>
    <t>Mix de Venda %</t>
  </si>
  <si>
    <t>Nº       FT</t>
  </si>
  <si>
    <t xml:space="preserve">Nº       FT </t>
  </si>
  <si>
    <t>Tipo Incremento: 1 ou 2</t>
  </si>
  <si>
    <t>Tipo</t>
  </si>
  <si>
    <t>CMV</t>
  </si>
  <si>
    <t>Restaurante Econômico</t>
  </si>
  <si>
    <t>3 a 5</t>
  </si>
  <si>
    <t>Restaurante Familiar</t>
  </si>
  <si>
    <t>2 a 4</t>
  </si>
  <si>
    <t>Restaurante Moderado</t>
  </si>
  <si>
    <t>1,5 a 2,5</t>
  </si>
  <si>
    <t>Restaurante de Luxo</t>
  </si>
  <si>
    <t>Até 1,5</t>
  </si>
  <si>
    <t>Rotat. típica</t>
  </si>
  <si>
    <t>TKT médio (R$)</t>
  </si>
  <si>
    <t>Parâmetros de Classificação do Restaurante</t>
  </si>
  <si>
    <t>COFINS</t>
  </si>
  <si>
    <t>IR</t>
  </si>
  <si>
    <t>CSSL</t>
  </si>
  <si>
    <t>Alíquota única</t>
  </si>
  <si>
    <t>Mkt</t>
  </si>
  <si>
    <t>Cartão de crédito</t>
  </si>
  <si>
    <t>Ct. Unit. Vari. Prod. - CMV</t>
  </si>
  <si>
    <t xml:space="preserve">Lucro mensal </t>
  </si>
  <si>
    <t>Lucro / Faturamento</t>
  </si>
  <si>
    <t>MC Média em %</t>
  </si>
  <si>
    <t>Ponto de Equilíbrio (R$)</t>
  </si>
  <si>
    <t>Cálculos Para Simulação do Lucro e da Rentabilidade do Negócio</t>
  </si>
  <si>
    <t>Até 20,00</t>
  </si>
  <si>
    <t>20,00 a 40,00</t>
  </si>
  <si>
    <t>40,00 a 75,00</t>
  </si>
  <si>
    <t>Acima de 75,00</t>
  </si>
  <si>
    <t xml:space="preserve"> 3. Sobremesas</t>
  </si>
  <si>
    <t>4. Bebidas não alcoólicas</t>
  </si>
  <si>
    <t>5. Bebidas alcoólicas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</si>
</sst>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quot;R$ &quot;#,##0.00_);[Red]\(&quot;R$ &quot;#,##0.00\)"/>
    <numFmt numFmtId="165" formatCode="_(* #,##0.00_);_(* \(#,##0.00\);_(* &quot;-&quot;??_);_(@_)"/>
    <numFmt numFmtId="166" formatCode="_(* #,##0_);_(* \(#,##0\);_(* &quot;-&quot;??_);_(@_)"/>
    <numFmt numFmtId="167" formatCode="_(* #,##0.000_);_(* \(#,##0.000\);_(* &quot;-&quot;??_);_(@_)"/>
    <numFmt numFmtId="168" formatCode="0.0%"/>
    <numFmt numFmtId="169" formatCode="0.00000%"/>
    <numFmt numFmtId="170" formatCode="0.000%"/>
    <numFmt numFmtId="171" formatCode="0.000000%"/>
  </numFmts>
  <fonts count="22" x14ac:knownFonts="1">
    <font>
      <sz val="11"/>
      <color theme="1"/>
      <name val="Calibri"/>
      <family val="2"/>
      <scheme val="minor"/>
    </font>
    <font>
      <b/>
      <sz val="12"/>
      <name val="Arial"/>
      <family val="2"/>
    </font>
    <font>
      <sz val="8"/>
      <name val="Arial"/>
      <family val="2"/>
    </font>
    <font>
      <b/>
      <sz val="8"/>
      <name val="Arial"/>
      <family val="2"/>
    </font>
    <font>
      <b/>
      <sz val="8"/>
      <color indexed="17"/>
      <name val="Arial"/>
      <family val="2"/>
    </font>
    <font>
      <b/>
      <sz val="8"/>
      <color indexed="9"/>
      <name val="Arial"/>
      <family val="2"/>
    </font>
    <font>
      <b/>
      <sz val="8"/>
      <color indexed="81"/>
      <name val="Tahoma"/>
      <family val="2"/>
    </font>
    <font>
      <sz val="8"/>
      <color indexed="81"/>
      <name val="Tahoma"/>
      <family val="2"/>
    </font>
    <font>
      <sz val="11"/>
      <color theme="1"/>
      <name val="Calibri"/>
      <family val="2"/>
      <scheme val="minor"/>
    </font>
    <font>
      <b/>
      <sz val="11"/>
      <color theme="0"/>
      <name val="Calibri"/>
      <family val="2"/>
      <scheme val="minor"/>
    </font>
    <font>
      <sz val="8"/>
      <color theme="0" tint="-0.249977111117893"/>
      <name val="Arial"/>
      <family val="2"/>
    </font>
    <font>
      <b/>
      <sz val="8"/>
      <color rgb="FF008000"/>
      <name val="Arial"/>
      <family val="2"/>
    </font>
    <font>
      <b/>
      <sz val="9"/>
      <name val="Calibri"/>
      <family val="2"/>
      <scheme val="minor"/>
    </font>
    <font>
      <b/>
      <sz val="11"/>
      <name val="Calibri"/>
      <family val="2"/>
      <scheme val="minor"/>
    </font>
    <font>
      <b/>
      <sz val="8"/>
      <color rgb="FFFF0000"/>
      <name val="Arial"/>
      <family val="2"/>
    </font>
    <font>
      <b/>
      <sz val="12"/>
      <color theme="0"/>
      <name val="Arial"/>
      <family val="2"/>
    </font>
    <font>
      <sz val="9"/>
      <color indexed="81"/>
      <name val="Tahoma"/>
      <family val="2"/>
    </font>
    <font>
      <b/>
      <sz val="9"/>
      <color indexed="81"/>
      <name val="Tahoma"/>
      <family val="2"/>
    </font>
    <font>
      <b/>
      <sz val="11"/>
      <color theme="1"/>
      <name val="Calibri"/>
      <family val="2"/>
      <scheme val="minor"/>
    </font>
    <font>
      <b/>
      <sz val="12"/>
      <color indexed="81"/>
      <name val="Tahoma"/>
      <family val="2"/>
    </font>
    <font>
      <b/>
      <sz val="8"/>
      <color theme="0"/>
      <name val="Arial"/>
      <family val="2"/>
    </font>
    <font>
      <b/>
      <sz val="14"/>
      <name val="Arial"/>
      <family val="2"/>
    </font>
  </fonts>
  <fills count="2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60"/>
        <bgColor indexed="64"/>
      </patternFill>
    </fill>
    <fill>
      <patternFill patternType="solid">
        <fgColor indexed="41"/>
        <bgColor indexed="64"/>
      </patternFill>
    </fill>
    <fill>
      <patternFill patternType="solid">
        <fgColor indexed="47"/>
        <bgColor indexed="64"/>
      </patternFill>
    </fill>
    <fill>
      <patternFill patternType="solid">
        <fgColor rgb="FFA5A5A5"/>
      </patternFill>
    </fill>
    <fill>
      <patternFill patternType="solid">
        <fgColor theme="0" tint="-0.34998626667073579"/>
        <bgColor indexed="64"/>
      </patternFill>
    </fill>
    <fill>
      <patternFill patternType="solid">
        <fgColor rgb="FFFFFF99"/>
        <bgColor indexed="64"/>
      </patternFill>
    </fill>
    <fill>
      <patternFill patternType="gray125">
        <bgColor rgb="FFFFFF99"/>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
      <patternFill patternType="solid">
        <fgColor theme="0" tint="-0.14999847407452621"/>
        <bgColor indexed="64"/>
      </patternFill>
    </fill>
    <fill>
      <patternFill patternType="solid">
        <fgColor rgb="FF99CCFF"/>
        <bgColor indexed="64"/>
      </patternFill>
    </fill>
    <fill>
      <patternFill patternType="solid">
        <fgColor theme="2" tint="-9.9978637043366805E-2"/>
        <bgColor indexed="64"/>
      </patternFill>
    </fill>
    <fill>
      <patternFill patternType="solid">
        <fgColor rgb="FF993300"/>
        <bgColor indexed="64"/>
      </patternFill>
    </fill>
    <fill>
      <patternFill patternType="solid">
        <fgColor rgb="FFCCFFFF"/>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double">
        <color rgb="FF3F3F3F"/>
      </top>
      <bottom style="double">
        <color rgb="FF3F3F3F"/>
      </bottom>
      <diagonal/>
    </border>
    <border>
      <left style="thin">
        <color indexed="64"/>
      </left>
      <right style="thin">
        <color indexed="64"/>
      </right>
      <top/>
      <bottom/>
      <diagonal/>
    </border>
    <border>
      <left style="double">
        <color indexed="64"/>
      </left>
      <right/>
      <top style="double">
        <color rgb="FF3F3F3F"/>
      </top>
      <bottom style="double">
        <color rgb="FF3F3F3F"/>
      </bottom>
      <diagonal/>
    </border>
    <border>
      <left style="double">
        <color indexed="64"/>
      </left>
      <right/>
      <top style="double">
        <color indexed="64"/>
      </top>
      <bottom style="double">
        <color rgb="FF3F3F3F"/>
      </bottom>
      <diagonal/>
    </border>
    <border>
      <left/>
      <right/>
      <top style="double">
        <color indexed="64"/>
      </top>
      <bottom style="double">
        <color rgb="FF3F3F3F"/>
      </bottom>
      <diagonal/>
    </border>
    <border>
      <left/>
      <right style="double">
        <color rgb="FF3F3F3F"/>
      </right>
      <top style="double">
        <color indexed="64"/>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s>
  <cellStyleXfs count="4">
    <xf numFmtId="0" fontId="0" fillId="0" borderId="0"/>
    <xf numFmtId="0" fontId="9" fillId="9" borderId="8" applyNumberFormat="0" applyAlignment="0" applyProtection="0"/>
    <xf numFmtId="9" fontId="8" fillId="0" borderId="0" applyFont="0" applyFill="0" applyBorder="0" applyAlignment="0" applyProtection="0"/>
    <xf numFmtId="165" fontId="8" fillId="0" borderId="0" applyFont="0" applyFill="0" applyBorder="0" applyAlignment="0" applyProtection="0"/>
  </cellStyleXfs>
  <cellXfs count="217">
    <xf numFmtId="0" fontId="0" fillId="0" borderId="0" xfId="0"/>
    <xf numFmtId="0" fontId="10" fillId="10" borderId="0" xfId="0" applyFont="1" applyFill="1"/>
    <xf numFmtId="0" fontId="2" fillId="10" borderId="0" xfId="0" applyFont="1" applyFill="1"/>
    <xf numFmtId="0" fontId="2" fillId="0" borderId="0" xfId="0" applyFont="1"/>
    <xf numFmtId="49" fontId="3" fillId="10" borderId="0" xfId="0" applyNumberFormat="1" applyFont="1" applyFill="1"/>
    <xf numFmtId="165" fontId="2" fillId="10" borderId="0" xfId="3" applyFont="1" applyFill="1"/>
    <xf numFmtId="165" fontId="3" fillId="2" borderId="1" xfId="3" applyFont="1" applyFill="1" applyBorder="1" applyAlignment="1">
      <alignment horizontal="center"/>
    </xf>
    <xf numFmtId="165" fontId="3" fillId="2" borderId="2" xfId="3" applyFont="1" applyFill="1" applyBorder="1" applyAlignment="1">
      <alignment horizontal="center"/>
    </xf>
    <xf numFmtId="49" fontId="2" fillId="3" borderId="3" xfId="3" applyNumberFormat="1" applyFont="1" applyFill="1" applyBorder="1"/>
    <xf numFmtId="0" fontId="3" fillId="2" borderId="3" xfId="0" applyFont="1" applyFill="1" applyBorder="1" applyAlignment="1">
      <alignment horizontal="left" vertical="center"/>
    </xf>
    <xf numFmtId="165" fontId="3" fillId="2" borderId="3" xfId="3" applyFont="1" applyFill="1" applyBorder="1" applyAlignment="1">
      <alignment horizontal="center"/>
    </xf>
    <xf numFmtId="49" fontId="3" fillId="2" borderId="3" xfId="0" applyNumberFormat="1" applyFont="1" applyFill="1" applyBorder="1" applyAlignment="1">
      <alignment horizontal="center"/>
    </xf>
    <xf numFmtId="0" fontId="2" fillId="3" borderId="3" xfId="0" applyFont="1" applyFill="1" applyBorder="1"/>
    <xf numFmtId="10" fontId="4" fillId="4" borderId="3" xfId="2" applyNumberFormat="1" applyFont="1" applyFill="1" applyBorder="1" applyProtection="1">
      <protection locked="0"/>
    </xf>
    <xf numFmtId="10" fontId="2" fillId="10" borderId="0" xfId="2" applyNumberFormat="1" applyFont="1" applyFill="1"/>
    <xf numFmtId="10" fontId="4" fillId="2" borderId="3" xfId="2" applyNumberFormat="1" applyFont="1" applyFill="1" applyBorder="1" applyProtection="1"/>
    <xf numFmtId="165" fontId="3" fillId="2" borderId="3" xfId="3" applyFont="1" applyFill="1" applyBorder="1" applyProtection="1"/>
    <xf numFmtId="0" fontId="2" fillId="11" borderId="0" xfId="0" applyFont="1" applyFill="1"/>
    <xf numFmtId="165" fontId="2" fillId="11" borderId="0" xfId="3" applyFont="1" applyFill="1"/>
    <xf numFmtId="0" fontId="3" fillId="11" borderId="3" xfId="0" applyFont="1" applyFill="1" applyBorder="1" applyAlignment="1">
      <alignment horizontal="center"/>
    </xf>
    <xf numFmtId="165" fontId="11" fillId="4" borderId="3" xfId="3" applyFont="1" applyFill="1" applyBorder="1" applyAlignment="1" applyProtection="1">
      <alignment horizontal="right"/>
      <protection locked="0"/>
    </xf>
    <xf numFmtId="168" fontId="4" fillId="4" borderId="3" xfId="2" applyNumberFormat="1" applyFont="1" applyFill="1" applyBorder="1" applyProtection="1">
      <protection locked="0"/>
    </xf>
    <xf numFmtId="165" fontId="3" fillId="11" borderId="3" xfId="3" applyFont="1" applyFill="1" applyBorder="1"/>
    <xf numFmtId="165" fontId="2" fillId="10" borderId="0" xfId="0" applyNumberFormat="1" applyFont="1" applyFill="1"/>
    <xf numFmtId="165" fontId="2" fillId="0" borderId="0" xfId="0" applyNumberFormat="1" applyFont="1"/>
    <xf numFmtId="0" fontId="2" fillId="11" borderId="3" xfId="0" applyFont="1" applyFill="1" applyBorder="1"/>
    <xf numFmtId="165" fontId="2" fillId="0" borderId="0" xfId="3" applyFont="1"/>
    <xf numFmtId="0" fontId="3" fillId="11" borderId="4" xfId="0" applyFont="1" applyFill="1" applyBorder="1" applyAlignment="1" applyProtection="1">
      <alignment horizontal="center"/>
      <protection locked="0"/>
    </xf>
    <xf numFmtId="0" fontId="3" fillId="11" borderId="3" xfId="0" applyFont="1" applyFill="1" applyBorder="1" applyAlignment="1" applyProtection="1">
      <alignment horizontal="center"/>
      <protection locked="0"/>
    </xf>
    <xf numFmtId="9" fontId="4" fillId="12" borderId="6" xfId="2" applyFont="1" applyFill="1" applyBorder="1" applyProtection="1"/>
    <xf numFmtId="9" fontId="4" fillId="12" borderId="1" xfId="2" applyFont="1" applyFill="1" applyBorder="1" applyProtection="1"/>
    <xf numFmtId="165" fontId="3" fillId="11" borderId="3" xfId="3" applyFont="1" applyFill="1" applyBorder="1" applyProtection="1"/>
    <xf numFmtId="10" fontId="2" fillId="13" borderId="3" xfId="2" applyNumberFormat="1" applyFont="1" applyFill="1" applyBorder="1" applyProtection="1">
      <protection locked="0"/>
    </xf>
    <xf numFmtId="166" fontId="2" fillId="13" borderId="3" xfId="3" applyNumberFormat="1" applyFont="1" applyFill="1" applyBorder="1" applyProtection="1">
      <protection locked="0"/>
    </xf>
    <xf numFmtId="0" fontId="3" fillId="11" borderId="3" xfId="0" applyFont="1" applyFill="1" applyBorder="1" applyAlignment="1">
      <alignment horizontal="left"/>
    </xf>
    <xf numFmtId="10" fontId="3" fillId="11" borderId="3" xfId="2" applyNumberFormat="1" applyFont="1" applyFill="1" applyBorder="1" applyProtection="1"/>
    <xf numFmtId="10" fontId="2" fillId="2" borderId="3" xfId="0" applyNumberFormat="1" applyFont="1" applyFill="1" applyBorder="1" applyProtection="1"/>
    <xf numFmtId="10" fontId="11" fillId="13" borderId="3" xfId="2" applyNumberFormat="1" applyFont="1" applyFill="1" applyBorder="1" applyProtection="1">
      <protection locked="0"/>
    </xf>
    <xf numFmtId="165" fontId="3" fillId="5" borderId="3" xfId="3" applyFont="1" applyFill="1" applyBorder="1"/>
    <xf numFmtId="10" fontId="5" fillId="6" borderId="3" xfId="2" applyNumberFormat="1" applyFont="1" applyFill="1" applyBorder="1" applyAlignment="1">
      <alignment horizontal="right"/>
    </xf>
    <xf numFmtId="0" fontId="3" fillId="5" borderId="3" xfId="3" applyNumberFormat="1" applyFont="1" applyFill="1" applyBorder="1" applyAlignment="1" applyProtection="1">
      <alignment horizontal="center"/>
    </xf>
    <xf numFmtId="10" fontId="5" fillId="6" borderId="3" xfId="0" applyNumberFormat="1" applyFont="1" applyFill="1" applyBorder="1" applyAlignment="1">
      <alignment horizontal="right"/>
    </xf>
    <xf numFmtId="166" fontId="3" fillId="5" borderId="3" xfId="3" applyNumberFormat="1" applyFont="1" applyFill="1" applyBorder="1" applyProtection="1"/>
    <xf numFmtId="165" fontId="2" fillId="0" borderId="0" xfId="0" applyNumberFormat="1" applyFont="1" applyFill="1"/>
    <xf numFmtId="165" fontId="3" fillId="5" borderId="3" xfId="3" applyNumberFormat="1" applyFont="1" applyFill="1" applyBorder="1"/>
    <xf numFmtId="165" fontId="3" fillId="5" borderId="3" xfId="3" applyFont="1" applyFill="1" applyBorder="1" applyAlignment="1">
      <alignment horizontal="left"/>
    </xf>
    <xf numFmtId="165" fontId="3" fillId="10" borderId="0" xfId="3" applyFont="1" applyFill="1" applyBorder="1" applyAlignment="1">
      <alignment horizontal="right" vertical="center" wrapText="1"/>
    </xf>
    <xf numFmtId="165" fontId="2" fillId="11" borderId="3" xfId="3" applyFont="1" applyFill="1" applyBorder="1"/>
    <xf numFmtId="165" fontId="12" fillId="14" borderId="9" xfId="1" applyNumberFormat="1" applyFont="1" applyFill="1" applyBorder="1" applyAlignment="1">
      <alignment horizontal="center"/>
    </xf>
    <xf numFmtId="165" fontId="12" fillId="14" borderId="8" xfId="1" applyNumberFormat="1" applyFont="1" applyFill="1" applyAlignment="1">
      <alignment horizontal="center"/>
    </xf>
    <xf numFmtId="10" fontId="2" fillId="10" borderId="0" xfId="0" applyNumberFormat="1" applyFont="1" applyFill="1"/>
    <xf numFmtId="165" fontId="2" fillId="0" borderId="0" xfId="3" applyFont="1" applyFill="1"/>
    <xf numFmtId="0" fontId="3" fillId="10" borderId="0" xfId="0" applyFont="1" applyFill="1" applyBorder="1" applyAlignment="1">
      <alignment horizontal="right"/>
    </xf>
    <xf numFmtId="165" fontId="3" fillId="10" borderId="0" xfId="3" applyFont="1" applyFill="1" applyBorder="1" applyAlignment="1">
      <alignment horizontal="left" vertical="center" wrapText="1"/>
    </xf>
    <xf numFmtId="0" fontId="3" fillId="7" borderId="3" xfId="0" applyFont="1" applyFill="1" applyBorder="1" applyAlignment="1">
      <alignment horizontal="center" vertical="center"/>
    </xf>
    <xf numFmtId="165" fontId="3" fillId="7" borderId="3" xfId="3" applyFont="1" applyFill="1" applyBorder="1" applyAlignment="1">
      <alignment horizontal="center" vertical="center" wrapText="1"/>
    </xf>
    <xf numFmtId="0" fontId="3" fillId="7" borderId="3" xfId="0" applyFont="1" applyFill="1" applyBorder="1" applyAlignment="1">
      <alignment horizontal="left" vertical="center"/>
    </xf>
    <xf numFmtId="0" fontId="3" fillId="7" borderId="2" xfId="0" applyFont="1" applyFill="1" applyBorder="1" applyAlignment="1">
      <alignment horizontal="center"/>
    </xf>
    <xf numFmtId="0" fontId="3" fillId="7" borderId="3" xfId="0" applyFont="1" applyFill="1" applyBorder="1" applyAlignment="1">
      <alignment horizontal="center"/>
    </xf>
    <xf numFmtId="165" fontId="3" fillId="8" borderId="5" xfId="3" applyFont="1" applyFill="1" applyBorder="1" applyAlignment="1">
      <alignment horizontal="center" vertical="center" wrapText="1"/>
    </xf>
    <xf numFmtId="165" fontId="3" fillId="8" borderId="3" xfId="3" applyFont="1" applyFill="1" applyBorder="1" applyAlignment="1">
      <alignment horizontal="center" vertical="center" wrapText="1"/>
    </xf>
    <xf numFmtId="0" fontId="2" fillId="7" borderId="3" xfId="0" applyFont="1" applyFill="1" applyBorder="1" applyAlignment="1">
      <alignment horizontal="left" vertical="center"/>
    </xf>
    <xf numFmtId="165" fontId="2" fillId="7" borderId="3" xfId="3" applyFont="1" applyFill="1" applyBorder="1"/>
    <xf numFmtId="10" fontId="2" fillId="7" borderId="3" xfId="2" applyNumberFormat="1" applyFont="1" applyFill="1" applyBorder="1"/>
    <xf numFmtId="165" fontId="2" fillId="7" borderId="3" xfId="0" applyNumberFormat="1" applyFont="1" applyFill="1" applyBorder="1"/>
    <xf numFmtId="166" fontId="2" fillId="7" borderId="3" xfId="3" applyNumberFormat="1" applyFont="1" applyFill="1" applyBorder="1"/>
    <xf numFmtId="166" fontId="2" fillId="15" borderId="5" xfId="3" applyNumberFormat="1" applyFont="1" applyFill="1" applyBorder="1"/>
    <xf numFmtId="165" fontId="2" fillId="8" borderId="3" xfId="3" applyFont="1" applyFill="1" applyBorder="1"/>
    <xf numFmtId="165" fontId="2" fillId="8" borderId="3" xfId="0" applyNumberFormat="1" applyFont="1" applyFill="1" applyBorder="1"/>
    <xf numFmtId="169" fontId="2" fillId="10" borderId="0" xfId="2" applyNumberFormat="1" applyFont="1" applyFill="1"/>
    <xf numFmtId="0" fontId="3" fillId="16" borderId="3" xfId="0" applyFont="1" applyFill="1" applyBorder="1" applyAlignment="1">
      <alignment horizontal="left" vertical="center"/>
    </xf>
    <xf numFmtId="0" fontId="2" fillId="16" borderId="3" xfId="0" applyFont="1" applyFill="1" applyBorder="1"/>
    <xf numFmtId="170" fontId="2" fillId="10" borderId="0" xfId="2" applyNumberFormat="1" applyFont="1" applyFill="1"/>
    <xf numFmtId="9" fontId="2" fillId="10" borderId="0" xfId="0" applyNumberFormat="1" applyFont="1" applyFill="1"/>
    <xf numFmtId="171" fontId="2" fillId="10" borderId="0" xfId="0" applyNumberFormat="1" applyFont="1" applyFill="1"/>
    <xf numFmtId="164" fontId="2" fillId="10" borderId="0" xfId="0" applyNumberFormat="1" applyFont="1" applyFill="1"/>
    <xf numFmtId="165" fontId="2" fillId="16" borderId="3" xfId="3" applyFont="1" applyFill="1" applyBorder="1"/>
    <xf numFmtId="0" fontId="3" fillId="16" borderId="3" xfId="0" applyFont="1" applyFill="1" applyBorder="1"/>
    <xf numFmtId="0" fontId="3" fillId="7" borderId="1" xfId="0" applyFont="1" applyFill="1" applyBorder="1" applyAlignment="1">
      <alignment horizontal="center"/>
    </xf>
    <xf numFmtId="10" fontId="3" fillId="7" borderId="1" xfId="2" applyNumberFormat="1" applyFont="1" applyFill="1" applyBorder="1"/>
    <xf numFmtId="165" fontId="5" fillId="6" borderId="1" xfId="3" applyFont="1" applyFill="1" applyBorder="1"/>
    <xf numFmtId="166" fontId="3" fillId="7" borderId="1" xfId="0" applyNumberFormat="1" applyFont="1" applyFill="1" applyBorder="1"/>
    <xf numFmtId="166" fontId="3" fillId="8" borderId="1" xfId="0" applyNumberFormat="1" applyFont="1" applyFill="1" applyBorder="1"/>
    <xf numFmtId="165" fontId="3" fillId="8" borderId="1" xfId="0" applyNumberFormat="1" applyFont="1" applyFill="1" applyBorder="1"/>
    <xf numFmtId="166" fontId="2" fillId="0" borderId="0" xfId="3" applyNumberFormat="1" applyFont="1"/>
    <xf numFmtId="165" fontId="3" fillId="0" borderId="0" xfId="3" applyFont="1" applyAlignment="1">
      <alignment horizontal="center"/>
    </xf>
    <xf numFmtId="10" fontId="14" fillId="2" borderId="3" xfId="2" applyNumberFormat="1" applyFont="1" applyFill="1" applyBorder="1" applyAlignment="1" applyProtection="1">
      <alignment horizontal="center"/>
    </xf>
    <xf numFmtId="0" fontId="2" fillId="10" borderId="0" xfId="0" applyFont="1" applyFill="1" applyAlignment="1">
      <alignment horizontal="center"/>
    </xf>
    <xf numFmtId="0" fontId="3" fillId="7" borderId="3" xfId="0" applyFont="1" applyFill="1" applyBorder="1" applyAlignment="1">
      <alignment horizontal="center" vertical="center" wrapText="1"/>
    </xf>
    <xf numFmtId="0" fontId="2" fillId="11" borderId="3" xfId="0" applyFont="1" applyFill="1" applyBorder="1" applyAlignment="1">
      <alignment horizontal="center"/>
    </xf>
    <xf numFmtId="165" fontId="3" fillId="7" borderId="2" xfId="3" applyFont="1" applyFill="1" applyBorder="1" applyAlignment="1">
      <alignment horizontal="center" vertical="center"/>
    </xf>
    <xf numFmtId="165" fontId="2" fillId="7" borderId="3" xfId="3" applyFont="1" applyFill="1" applyBorder="1" applyAlignment="1">
      <alignment horizontal="center" vertical="center"/>
    </xf>
    <xf numFmtId="165" fontId="3" fillId="16" borderId="3" xfId="3" applyFont="1" applyFill="1" applyBorder="1" applyAlignment="1">
      <alignment horizontal="center" vertical="center"/>
    </xf>
    <xf numFmtId="165" fontId="3" fillId="16" borderId="3" xfId="3" applyFont="1" applyFill="1" applyBorder="1" applyAlignment="1">
      <alignment horizontal="center"/>
    </xf>
    <xf numFmtId="168" fontId="14" fillId="2" borderId="3" xfId="2" applyNumberFormat="1" applyFont="1" applyFill="1" applyBorder="1" applyAlignment="1" applyProtection="1">
      <alignment horizontal="center"/>
    </xf>
    <xf numFmtId="168" fontId="14" fillId="11" borderId="3" xfId="2" applyNumberFormat="1" applyFont="1" applyFill="1" applyBorder="1" applyAlignment="1">
      <alignment horizontal="center"/>
    </xf>
    <xf numFmtId="10" fontId="14" fillId="11" borderId="3" xfId="2" applyNumberFormat="1" applyFont="1" applyFill="1" applyBorder="1" applyAlignment="1">
      <alignment horizontal="center"/>
    </xf>
    <xf numFmtId="168" fontId="3" fillId="10" borderId="0" xfId="2" applyNumberFormat="1" applyFont="1" applyFill="1" applyBorder="1" applyAlignment="1">
      <alignment horizontal="left" vertical="center" wrapText="1"/>
    </xf>
    <xf numFmtId="43" fontId="2" fillId="10" borderId="0" xfId="0" applyNumberFormat="1" applyFont="1" applyFill="1"/>
    <xf numFmtId="168" fontId="4" fillId="2" borderId="3" xfId="2" applyNumberFormat="1" applyFont="1" applyFill="1" applyBorder="1" applyProtection="1"/>
    <xf numFmtId="10" fontId="5" fillId="19" borderId="3" xfId="0" applyNumberFormat="1" applyFont="1" applyFill="1" applyBorder="1" applyAlignment="1">
      <alignment horizontal="right"/>
    </xf>
    <xf numFmtId="0" fontId="18" fillId="11" borderId="3" xfId="0" applyFont="1" applyFill="1" applyBorder="1" applyAlignment="1">
      <alignment horizontal="center" wrapText="1"/>
    </xf>
    <xf numFmtId="0" fontId="18" fillId="11" borderId="3" xfId="0" applyFont="1" applyFill="1" applyBorder="1" applyAlignment="1">
      <alignment horizontal="center" vertical="center" wrapText="1"/>
    </xf>
    <xf numFmtId="9" fontId="0" fillId="11" borderId="3" xfId="0" applyNumberFormat="1" applyFill="1" applyBorder="1" applyAlignment="1">
      <alignment horizontal="center"/>
    </xf>
    <xf numFmtId="0" fontId="0" fillId="11" borderId="3" xfId="0" applyFill="1" applyBorder="1" applyAlignment="1">
      <alignment horizontal="center"/>
    </xf>
    <xf numFmtId="166" fontId="2" fillId="10" borderId="0" xfId="3" applyNumberFormat="1" applyFont="1" applyFill="1" applyBorder="1"/>
    <xf numFmtId="43" fontId="2" fillId="0" borderId="0" xfId="0" applyNumberFormat="1" applyFont="1"/>
    <xf numFmtId="168" fontId="2" fillId="10" borderId="0" xfId="2" applyNumberFormat="1" applyFont="1" applyFill="1"/>
    <xf numFmtId="0" fontId="2" fillId="20" borderId="3" xfId="0" applyFont="1" applyFill="1" applyBorder="1" applyAlignment="1">
      <alignment horizontal="left" vertical="center"/>
    </xf>
    <xf numFmtId="10" fontId="4" fillId="4" borderId="5" xfId="2" applyNumberFormat="1" applyFont="1" applyFill="1" applyBorder="1" applyProtection="1">
      <protection locked="0"/>
    </xf>
    <xf numFmtId="0" fontId="3" fillId="2" borderId="3" xfId="0" applyFont="1" applyFill="1" applyBorder="1" applyAlignment="1" applyProtection="1">
      <alignment horizontal="left" vertical="center"/>
    </xf>
    <xf numFmtId="0" fontId="3" fillId="2" borderId="3" xfId="0" applyFont="1" applyFill="1" applyBorder="1" applyAlignment="1" applyProtection="1">
      <alignment horizontal="center" vertical="center"/>
    </xf>
    <xf numFmtId="0" fontId="3" fillId="2" borderId="3" xfId="0" applyFont="1" applyFill="1" applyBorder="1" applyProtection="1"/>
    <xf numFmtId="0" fontId="3" fillId="2" borderId="3" xfId="0" applyFont="1" applyFill="1" applyBorder="1" applyAlignment="1" applyProtection="1">
      <alignment horizontal="center"/>
    </xf>
    <xf numFmtId="10" fontId="4" fillId="4" borderId="3" xfId="2" applyNumberFormat="1" applyFont="1" applyFill="1" applyBorder="1" applyProtection="1"/>
    <xf numFmtId="165" fontId="2" fillId="11" borderId="3" xfId="3" applyFont="1" applyFill="1" applyBorder="1" applyProtection="1"/>
    <xf numFmtId="49" fontId="3" fillId="2" borderId="5" xfId="0" applyNumberFormat="1" applyFont="1" applyFill="1" applyBorder="1" applyAlignment="1">
      <alignment horizontal="center"/>
    </xf>
    <xf numFmtId="10" fontId="4" fillId="13" borderId="5" xfId="2" applyNumberFormat="1" applyFont="1" applyFill="1" applyBorder="1" applyProtection="1">
      <protection locked="0"/>
    </xf>
    <xf numFmtId="10" fontId="4" fillId="2" borderId="5" xfId="2" applyNumberFormat="1" applyFont="1" applyFill="1" applyBorder="1" applyProtection="1"/>
    <xf numFmtId="10" fontId="2" fillId="2" borderId="5" xfId="0" applyNumberFormat="1" applyFont="1" applyFill="1" applyBorder="1" applyProtection="1"/>
    <xf numFmtId="10" fontId="11" fillId="4" borderId="5" xfId="2" applyNumberFormat="1" applyFont="1" applyFill="1" applyBorder="1" applyProtection="1">
      <protection locked="0"/>
    </xf>
    <xf numFmtId="0" fontId="2" fillId="3" borderId="4" xfId="0" applyFont="1" applyFill="1" applyBorder="1" applyAlignment="1">
      <alignment horizontal="left"/>
    </xf>
    <xf numFmtId="0" fontId="2" fillId="3" borderId="4" xfId="0" applyFont="1" applyFill="1" applyBorder="1" applyAlignment="1"/>
    <xf numFmtId="0" fontId="2" fillId="11" borderId="4" xfId="0" applyFont="1" applyFill="1" applyBorder="1"/>
    <xf numFmtId="0" fontId="3" fillId="5" borderId="4" xfId="0" applyFont="1" applyFill="1" applyBorder="1" applyAlignment="1">
      <alignment horizontal="right"/>
    </xf>
    <xf numFmtId="0" fontId="3" fillId="5" borderId="4" xfId="0" applyFont="1" applyFill="1" applyBorder="1" applyAlignment="1"/>
    <xf numFmtId="0" fontId="3" fillId="2" borderId="3" xfId="0" applyFont="1" applyFill="1" applyBorder="1" applyAlignment="1">
      <alignment horizontal="center"/>
    </xf>
    <xf numFmtId="0" fontId="3" fillId="3" borderId="3" xfId="0" applyFont="1" applyFill="1" applyBorder="1"/>
    <xf numFmtId="0" fontId="15" fillId="19" borderId="3" xfId="0" applyFont="1" applyFill="1" applyBorder="1" applyProtection="1">
      <protection locked="0"/>
    </xf>
    <xf numFmtId="9" fontId="15" fillId="19" borderId="3" xfId="2" applyFont="1" applyFill="1" applyBorder="1" applyProtection="1">
      <protection locked="0"/>
    </xf>
    <xf numFmtId="165" fontId="20" fillId="19" borderId="3" xfId="3" applyFont="1" applyFill="1" applyBorder="1"/>
    <xf numFmtId="165" fontId="20" fillId="19" borderId="4" xfId="0" applyNumberFormat="1" applyFont="1" applyFill="1" applyBorder="1" applyAlignment="1">
      <alignment horizontal="left"/>
    </xf>
    <xf numFmtId="165" fontId="20" fillId="19" borderId="3" xfId="3" applyFont="1" applyFill="1" applyBorder="1" applyAlignment="1">
      <alignment horizontal="right"/>
    </xf>
    <xf numFmtId="10" fontId="20" fillId="19" borderId="3" xfId="2" applyNumberFormat="1" applyFont="1" applyFill="1" applyBorder="1" applyAlignment="1">
      <alignment horizontal="right"/>
    </xf>
    <xf numFmtId="9" fontId="20" fillId="19" borderId="3" xfId="2" applyFont="1" applyFill="1" applyBorder="1" applyAlignment="1">
      <alignment horizontal="right"/>
    </xf>
    <xf numFmtId="10" fontId="3" fillId="5" borderId="3" xfId="2" applyNumberFormat="1" applyFont="1" applyFill="1" applyBorder="1" applyAlignment="1">
      <alignment horizontal="right"/>
    </xf>
    <xf numFmtId="165" fontId="2" fillId="11" borderId="3" xfId="3" applyFont="1" applyFill="1" applyBorder="1" applyAlignment="1" applyProtection="1">
      <alignment horizontal="left" vertical="center"/>
    </xf>
    <xf numFmtId="0" fontId="2" fillId="11" borderId="3" xfId="0" applyFont="1" applyFill="1" applyBorder="1" applyAlignment="1" applyProtection="1">
      <alignment horizontal="center" vertical="center"/>
    </xf>
    <xf numFmtId="167" fontId="2" fillId="11" borderId="3" xfId="3" applyNumberFormat="1" applyFont="1" applyFill="1" applyBorder="1" applyProtection="1"/>
    <xf numFmtId="165" fontId="4" fillId="11" borderId="3" xfId="3" applyFont="1" applyFill="1" applyBorder="1" applyProtection="1"/>
    <xf numFmtId="10" fontId="2" fillId="11" borderId="3" xfId="2" applyNumberFormat="1" applyFont="1" applyFill="1" applyBorder="1" applyProtection="1"/>
    <xf numFmtId="43" fontId="2" fillId="11" borderId="3" xfId="0" applyNumberFormat="1" applyFont="1" applyFill="1" applyBorder="1" applyAlignment="1" applyProtection="1">
      <alignment horizontal="center" vertical="center"/>
    </xf>
    <xf numFmtId="0" fontId="3" fillId="11" borderId="3" xfId="0" applyFont="1" applyFill="1" applyBorder="1" applyProtection="1"/>
    <xf numFmtId="0" fontId="3" fillId="11" borderId="3" xfId="0" applyFont="1" applyFill="1" applyBorder="1" applyAlignment="1" applyProtection="1">
      <alignment horizontal="center"/>
    </xf>
    <xf numFmtId="165" fontId="11" fillId="11" borderId="3" xfId="3" applyFont="1" applyFill="1" applyBorder="1" applyAlignment="1" applyProtection="1">
      <alignment horizontal="right"/>
    </xf>
    <xf numFmtId="9" fontId="4" fillId="11" borderId="4" xfId="2" applyFont="1" applyFill="1" applyBorder="1" applyAlignment="1" applyProtection="1">
      <alignment horizontal="center"/>
    </xf>
    <xf numFmtId="166" fontId="11" fillId="11" borderId="3" xfId="3" applyNumberFormat="1" applyFont="1" applyFill="1" applyBorder="1" applyAlignment="1" applyProtection="1">
      <alignment horizontal="right"/>
    </xf>
    <xf numFmtId="0" fontId="2" fillId="0" borderId="0" xfId="0" applyFont="1" applyFill="1"/>
    <xf numFmtId="0" fontId="2" fillId="10" borderId="3" xfId="0" applyFont="1" applyFill="1" applyBorder="1"/>
    <xf numFmtId="165" fontId="2" fillId="10" borderId="3" xfId="0" applyNumberFormat="1" applyFont="1" applyFill="1" applyBorder="1"/>
    <xf numFmtId="0" fontId="3" fillId="10" borderId="3" xfId="0" applyFont="1" applyFill="1" applyBorder="1"/>
    <xf numFmtId="165" fontId="2" fillId="10" borderId="4" xfId="0" applyNumberFormat="1" applyFont="1" applyFill="1" applyBorder="1"/>
    <xf numFmtId="0" fontId="3" fillId="5" borderId="5" xfId="0" applyFont="1" applyFill="1" applyBorder="1" applyAlignment="1">
      <alignment horizontal="left"/>
    </xf>
    <xf numFmtId="0" fontId="3" fillId="5" borderId="7" xfId="0" applyFont="1" applyFill="1" applyBorder="1" applyAlignment="1">
      <alignment horizontal="left"/>
    </xf>
    <xf numFmtId="0" fontId="3" fillId="5" borderId="4" xfId="0" applyFont="1" applyFill="1" applyBorder="1" applyAlignment="1">
      <alignment horizontal="left"/>
    </xf>
    <xf numFmtId="0" fontId="3" fillId="17" borderId="5" xfId="0" applyFont="1" applyFill="1" applyBorder="1" applyAlignment="1">
      <alignment horizontal="center"/>
    </xf>
    <xf numFmtId="0" fontId="3" fillId="17" borderId="4" xfId="0" applyFont="1" applyFill="1" applyBorder="1" applyAlignment="1">
      <alignment horizontal="center"/>
    </xf>
    <xf numFmtId="0" fontId="3" fillId="11" borderId="5" xfId="0" applyFont="1" applyFill="1" applyBorder="1" applyAlignment="1">
      <alignment horizontal="center"/>
    </xf>
    <xf numFmtId="0" fontId="3" fillId="11" borderId="7" xfId="0" applyFont="1" applyFill="1" applyBorder="1" applyAlignment="1">
      <alignment horizontal="center"/>
    </xf>
    <xf numFmtId="0" fontId="3" fillId="11" borderId="4" xfId="0" applyFont="1" applyFill="1" applyBorder="1" applyAlignment="1">
      <alignment horizontal="center"/>
    </xf>
    <xf numFmtId="0" fontId="1" fillId="18" borderId="3" xfId="0" applyFont="1" applyFill="1" applyBorder="1" applyAlignment="1">
      <alignment horizont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3" fillId="2" borderId="5" xfId="3" applyFont="1" applyFill="1" applyBorder="1" applyAlignment="1">
      <alignment horizontal="center"/>
    </xf>
    <xf numFmtId="165" fontId="3" fillId="2" borderId="7" xfId="3" applyFont="1" applyFill="1" applyBorder="1" applyAlignment="1">
      <alignment horizontal="center"/>
    </xf>
    <xf numFmtId="165" fontId="3" fillId="2" borderId="4" xfId="3" applyFont="1" applyFill="1" applyBorder="1" applyAlignment="1">
      <alignment horizontal="center"/>
    </xf>
    <xf numFmtId="0" fontId="3" fillId="3" borderId="5" xfId="0" applyFont="1" applyFill="1" applyBorder="1" applyAlignment="1">
      <alignment horizontal="center"/>
    </xf>
    <xf numFmtId="0" fontId="3" fillId="3" borderId="7" xfId="0" applyFont="1" applyFill="1" applyBorder="1" applyAlignment="1">
      <alignment horizontal="center"/>
    </xf>
    <xf numFmtId="0" fontId="3" fillId="3" borderId="4" xfId="0" applyFont="1" applyFill="1" applyBorder="1" applyAlignment="1">
      <alignment horizontal="center"/>
    </xf>
    <xf numFmtId="0" fontId="15" fillId="19" borderId="7" xfId="0" applyFont="1" applyFill="1" applyBorder="1" applyAlignment="1">
      <alignment horizontal="center"/>
    </xf>
    <xf numFmtId="0" fontId="15" fillId="19" borderId="4" xfId="0" applyFont="1" applyFill="1" applyBorder="1" applyAlignment="1">
      <alignment horizontal="center"/>
    </xf>
    <xf numFmtId="0" fontId="3" fillId="15" borderId="5" xfId="0" applyFont="1" applyFill="1" applyBorder="1" applyAlignment="1">
      <alignment horizontal="center" vertical="center"/>
    </xf>
    <xf numFmtId="0" fontId="3" fillId="15" borderId="7" xfId="0" applyFont="1" applyFill="1" applyBorder="1" applyAlignment="1">
      <alignment horizontal="center" vertical="center"/>
    </xf>
    <xf numFmtId="0" fontId="3" fillId="15" borderId="4" xfId="0" applyFont="1" applyFill="1" applyBorder="1" applyAlignment="1">
      <alignment horizontal="center" vertical="center"/>
    </xf>
    <xf numFmtId="165" fontId="3" fillId="7" borderId="5" xfId="3" applyFont="1" applyFill="1" applyBorder="1" applyAlignment="1">
      <alignment horizontal="center" vertical="center" wrapText="1"/>
    </xf>
    <xf numFmtId="165" fontId="3" fillId="7" borderId="4" xfId="3" applyFont="1" applyFill="1" applyBorder="1" applyAlignment="1">
      <alignment horizontal="center" vertical="center" wrapText="1"/>
    </xf>
    <xf numFmtId="0" fontId="3" fillId="7" borderId="5" xfId="0" applyFont="1" applyFill="1" applyBorder="1" applyAlignment="1">
      <alignment horizontal="right"/>
    </xf>
    <xf numFmtId="0" fontId="3" fillId="7" borderId="7" xfId="0" applyFont="1" applyFill="1" applyBorder="1" applyAlignment="1">
      <alignment horizontal="right"/>
    </xf>
    <xf numFmtId="0" fontId="3" fillId="7" borderId="4" xfId="0" applyFont="1" applyFill="1" applyBorder="1" applyAlignment="1">
      <alignment horizontal="right"/>
    </xf>
    <xf numFmtId="0" fontId="3" fillId="7" borderId="3" xfId="0" applyFont="1" applyFill="1" applyBorder="1" applyAlignment="1">
      <alignment horizontal="center" vertical="center"/>
    </xf>
    <xf numFmtId="0" fontId="13" fillId="11" borderId="6"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8" fillId="11" borderId="5" xfId="0" applyFont="1" applyFill="1" applyBorder="1" applyAlignment="1">
      <alignment horizontal="left" wrapText="1"/>
    </xf>
    <xf numFmtId="0" fontId="18" fillId="11" borderId="4" xfId="0" applyFont="1" applyFill="1" applyBorder="1" applyAlignment="1">
      <alignment horizontal="left" wrapText="1"/>
    </xf>
    <xf numFmtId="0" fontId="18" fillId="11" borderId="5" xfId="0" applyFont="1" applyFill="1" applyBorder="1" applyAlignment="1">
      <alignment horizontal="center" wrapText="1"/>
    </xf>
    <xf numFmtId="0" fontId="18" fillId="11" borderId="4" xfId="0" applyFont="1" applyFill="1" applyBorder="1" applyAlignment="1">
      <alignment horizontal="center" wrapText="1"/>
    </xf>
    <xf numFmtId="49" fontId="3" fillId="11" borderId="5" xfId="3" applyNumberFormat="1" applyFont="1" applyFill="1" applyBorder="1" applyAlignment="1">
      <alignment horizontal="left" vertical="center" wrapText="1"/>
    </xf>
    <xf numFmtId="49" fontId="3" fillId="11" borderId="4" xfId="3" applyNumberFormat="1" applyFont="1" applyFill="1" applyBorder="1" applyAlignment="1">
      <alignment horizontal="left" vertical="center" wrapText="1"/>
    </xf>
    <xf numFmtId="0" fontId="3" fillId="14" borderId="12" xfId="0" applyFont="1" applyFill="1" applyBorder="1" applyAlignment="1">
      <alignment horizontal="center"/>
    </xf>
    <xf numFmtId="0" fontId="3" fillId="14" borderId="10" xfId="0" applyFont="1" applyFill="1" applyBorder="1" applyAlignment="1">
      <alignment horizontal="center"/>
    </xf>
    <xf numFmtId="0" fontId="3" fillId="14" borderId="9" xfId="0" applyFont="1" applyFill="1" applyBorder="1" applyAlignment="1">
      <alignment horizontal="center"/>
    </xf>
    <xf numFmtId="0" fontId="3" fillId="14" borderId="13" xfId="0" applyFont="1" applyFill="1" applyBorder="1" applyAlignment="1">
      <alignment horizontal="center"/>
    </xf>
    <xf numFmtId="0" fontId="3" fillId="14" borderId="14" xfId="0" applyFont="1" applyFill="1" applyBorder="1" applyAlignment="1">
      <alignment horizontal="center"/>
    </xf>
    <xf numFmtId="0" fontId="3" fillId="14" borderId="15" xfId="0" applyFont="1" applyFill="1" applyBorder="1" applyAlignment="1">
      <alignment horizontal="center"/>
    </xf>
    <xf numFmtId="0" fontId="12" fillId="14" borderId="16" xfId="1" applyFont="1" applyFill="1" applyBorder="1" applyAlignment="1">
      <alignment horizontal="center"/>
    </xf>
    <xf numFmtId="0" fontId="12" fillId="14" borderId="17" xfId="1" applyFont="1" applyFill="1" applyBorder="1" applyAlignment="1">
      <alignment horizontal="center"/>
    </xf>
    <xf numFmtId="0" fontId="12" fillId="14" borderId="18" xfId="1" applyFont="1" applyFill="1" applyBorder="1" applyAlignment="1">
      <alignment horizontal="center"/>
    </xf>
    <xf numFmtId="0" fontId="13" fillId="14" borderId="19" xfId="1" applyFont="1" applyFill="1" applyBorder="1" applyAlignment="1">
      <alignment horizontal="center" vertical="center"/>
    </xf>
    <xf numFmtId="0" fontId="13" fillId="14" borderId="20" xfId="1" applyFont="1" applyFill="1" applyBorder="1" applyAlignment="1">
      <alignment horizontal="center" vertical="center"/>
    </xf>
    <xf numFmtId="0" fontId="13" fillId="14" borderId="21" xfId="1" applyFont="1" applyFill="1" applyBorder="1" applyAlignment="1">
      <alignment horizontal="center" vertical="center"/>
    </xf>
    <xf numFmtId="0" fontId="3" fillId="5" borderId="5" xfId="0" applyFont="1" applyFill="1" applyBorder="1" applyAlignment="1">
      <alignment horizontal="center"/>
    </xf>
    <xf numFmtId="0" fontId="3" fillId="5" borderId="4" xfId="0" applyFont="1" applyFill="1" applyBorder="1" applyAlignment="1">
      <alignment horizontal="center"/>
    </xf>
    <xf numFmtId="0" fontId="3" fillId="11" borderId="6" xfId="0" applyFont="1" applyFill="1" applyBorder="1" applyAlignment="1">
      <alignment horizontal="center" wrapText="1"/>
    </xf>
    <xf numFmtId="0" fontId="3" fillId="11" borderId="1" xfId="0" applyFont="1" applyFill="1" applyBorder="1" applyAlignment="1">
      <alignment horizontal="center" wrapText="1"/>
    </xf>
    <xf numFmtId="0" fontId="3" fillId="11" borderId="5" xfId="0" applyFont="1" applyFill="1" applyBorder="1" applyAlignment="1">
      <alignment horizontal="left"/>
    </xf>
    <xf numFmtId="0" fontId="3" fillId="11" borderId="4" xfId="0" applyFont="1" applyFill="1" applyBorder="1" applyAlignment="1">
      <alignment horizontal="left"/>
    </xf>
    <xf numFmtId="10" fontId="3" fillId="5" borderId="5" xfId="2" applyNumberFormat="1" applyFont="1" applyFill="1" applyBorder="1" applyAlignment="1" applyProtection="1">
      <alignment horizontal="center"/>
    </xf>
    <xf numFmtId="10" fontId="3" fillId="5" borderId="7" xfId="2" applyNumberFormat="1" applyFont="1" applyFill="1" applyBorder="1" applyAlignment="1" applyProtection="1">
      <alignment horizontal="center"/>
    </xf>
    <xf numFmtId="10" fontId="3" fillId="5" borderId="4" xfId="2" applyNumberFormat="1" applyFont="1" applyFill="1" applyBorder="1" applyAlignment="1" applyProtection="1">
      <alignment horizontal="center"/>
    </xf>
    <xf numFmtId="0" fontId="3" fillId="11" borderId="5" xfId="3" applyNumberFormat="1" applyFont="1" applyFill="1" applyBorder="1" applyAlignment="1">
      <alignment horizontal="center" vertical="center" wrapText="1"/>
    </xf>
    <xf numFmtId="0" fontId="3" fillId="11" borderId="4" xfId="3" applyNumberFormat="1" applyFont="1" applyFill="1" applyBorder="1" applyAlignment="1">
      <alignment horizontal="center" vertical="center" wrapText="1"/>
    </xf>
    <xf numFmtId="0" fontId="2" fillId="0" borderId="0" xfId="0" applyFont="1" applyFill="1" applyAlignment="1">
      <alignment horizontal="center"/>
    </xf>
    <xf numFmtId="0" fontId="21" fillId="0" borderId="0" xfId="0" applyFont="1" applyAlignment="1">
      <alignment horizontal="center"/>
    </xf>
    <xf numFmtId="0" fontId="1" fillId="10" borderId="0" xfId="0" applyFont="1" applyFill="1" applyAlignment="1">
      <alignment horizontal="center"/>
    </xf>
  </cellXfs>
  <cellStyles count="4">
    <cellStyle name="Célula de Verificação" xfId="1" builtinId="23"/>
    <cellStyle name="Normal" xfId="0" builtinId="0"/>
    <cellStyle name="Porcentagem" xfId="2" builtinId="5"/>
    <cellStyle name="Vírgula" xfId="3" builtinId="3"/>
  </cellStyles>
  <dxfs count="0"/>
  <tableStyles count="0" defaultTableStyle="TableStyleMedium9" defaultPivotStyle="PivotStyleLight16"/>
  <colors>
    <mruColors>
      <color rgb="FFFFFF99"/>
      <color rgb="FF993300"/>
      <color rgb="FFCCFFCC"/>
      <color rgb="FFA9DA74"/>
      <color rgb="FF33CC33"/>
      <color rgb="FF66C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02"/>
  <sheetViews>
    <sheetView tabSelected="1" workbookViewId="0">
      <selection activeCell="P45" sqref="P45"/>
    </sheetView>
  </sheetViews>
  <sheetFormatPr defaultRowHeight="11.25" x14ac:dyDescent="0.2"/>
  <cols>
    <col min="1" max="1" width="27.5703125" style="3" bestFit="1" customWidth="1"/>
    <col min="2" max="2" width="6.140625" style="3" customWidth="1"/>
    <col min="3" max="3" width="11.5703125" style="3" bestFit="1" customWidth="1"/>
    <col min="4" max="4" width="10.42578125" style="84" bestFit="1" customWidth="1"/>
    <col min="5" max="5" width="10.28515625" style="3" bestFit="1" customWidth="1"/>
    <col min="6" max="6" width="9.85546875" style="26" bestFit="1" customWidth="1"/>
    <col min="7" max="7" width="9.7109375" style="3" bestFit="1" customWidth="1"/>
    <col min="8" max="8" width="8.7109375" style="3" bestFit="1" customWidth="1"/>
    <col min="9" max="9" width="12.28515625" style="3" customWidth="1"/>
    <col min="10" max="10" width="11.5703125" style="26" bestFit="1" customWidth="1"/>
    <col min="11" max="11" width="14.28515625" style="3" bestFit="1" customWidth="1"/>
    <col min="12" max="13" width="13" style="3" customWidth="1"/>
    <col min="14" max="14" width="14.7109375" style="3" customWidth="1"/>
    <col min="15" max="15" width="2.7109375" style="3" customWidth="1"/>
    <col min="16" max="19" width="10.42578125" style="3" customWidth="1"/>
    <col min="20" max="20" width="9.5703125" style="3" customWidth="1" collapsed="1"/>
    <col min="21" max="21" width="9.5703125" style="3" customWidth="1"/>
    <col min="22" max="25" width="10.42578125" style="3" customWidth="1"/>
    <col min="26" max="27" width="9.5703125" style="3" customWidth="1"/>
    <col min="28" max="16384" width="9.140625" style="3"/>
  </cols>
  <sheetData>
    <row r="1" spans="1:19" ht="15.75" x14ac:dyDescent="0.25">
      <c r="A1" s="160" t="s">
        <v>87</v>
      </c>
      <c r="B1" s="160"/>
      <c r="C1" s="160"/>
      <c r="D1" s="160"/>
      <c r="E1" s="160"/>
      <c r="F1" s="160"/>
      <c r="G1" s="160"/>
      <c r="H1" s="160"/>
      <c r="I1" s="160"/>
      <c r="J1" s="160"/>
      <c r="K1" s="160"/>
      <c r="L1" s="160"/>
      <c r="M1" s="160"/>
      <c r="N1" s="1"/>
      <c r="O1" s="2"/>
      <c r="P1" s="2"/>
      <c r="Q1" s="2"/>
      <c r="R1" s="2"/>
      <c r="S1" s="2"/>
    </row>
    <row r="2" spans="1:19" ht="20.25" customHeight="1" x14ac:dyDescent="0.25">
      <c r="A2" s="4"/>
      <c r="B2" s="4"/>
      <c r="C2" s="2"/>
      <c r="D2" s="171" t="s">
        <v>62</v>
      </c>
      <c r="E2" s="171"/>
      <c r="F2" s="172"/>
      <c r="G2" s="128">
        <v>1</v>
      </c>
      <c r="H2" s="129">
        <v>0</v>
      </c>
      <c r="I2" s="5"/>
      <c r="J2" s="5"/>
      <c r="K2" s="2"/>
      <c r="L2" s="2"/>
      <c r="M2" s="2"/>
      <c r="N2" s="1"/>
      <c r="O2" s="2"/>
      <c r="P2" s="2"/>
      <c r="Q2" s="2"/>
      <c r="R2" s="2"/>
      <c r="S2" s="2"/>
    </row>
    <row r="3" spans="1:19" x14ac:dyDescent="0.2">
      <c r="A3" s="161" t="s">
        <v>0</v>
      </c>
      <c r="B3" s="163" t="s">
        <v>60</v>
      </c>
      <c r="C3" s="163" t="s">
        <v>59</v>
      </c>
      <c r="D3" s="165" t="s">
        <v>82</v>
      </c>
      <c r="E3" s="166"/>
      <c r="F3" s="165" t="s">
        <v>1</v>
      </c>
      <c r="G3" s="166"/>
      <c r="H3" s="167"/>
      <c r="I3" s="168" t="s">
        <v>2</v>
      </c>
      <c r="J3" s="169"/>
      <c r="K3" s="169"/>
      <c r="L3" s="170"/>
      <c r="M3" s="2"/>
      <c r="N3" s="2"/>
      <c r="O3" s="2"/>
      <c r="P3" s="2"/>
      <c r="Q3" s="2"/>
      <c r="R3" s="2"/>
      <c r="S3" s="2"/>
    </row>
    <row r="4" spans="1:19" x14ac:dyDescent="0.2">
      <c r="A4" s="162"/>
      <c r="B4" s="164"/>
      <c r="C4" s="164"/>
      <c r="D4" s="6" t="s">
        <v>3</v>
      </c>
      <c r="E4" s="7" t="s">
        <v>4</v>
      </c>
      <c r="F4" s="10" t="s">
        <v>5</v>
      </c>
      <c r="G4" s="10" t="s">
        <v>4</v>
      </c>
      <c r="H4" s="10" t="s">
        <v>6</v>
      </c>
      <c r="I4" s="121" t="s">
        <v>7</v>
      </c>
      <c r="J4" s="140"/>
      <c r="K4" s="8" t="s">
        <v>14</v>
      </c>
      <c r="L4" s="140"/>
      <c r="M4" s="2"/>
      <c r="N4" s="2"/>
      <c r="O4" s="2"/>
      <c r="P4" s="2"/>
      <c r="Q4" s="2"/>
      <c r="R4" s="2"/>
      <c r="S4" s="2"/>
    </row>
    <row r="5" spans="1:19" x14ac:dyDescent="0.2">
      <c r="A5" s="9" t="s">
        <v>8</v>
      </c>
      <c r="B5" s="9"/>
      <c r="C5" s="86">
        <f>SUM(C6:C45)</f>
        <v>0</v>
      </c>
      <c r="D5" s="10" t="s">
        <v>10</v>
      </c>
      <c r="E5" s="116" t="s">
        <v>11</v>
      </c>
      <c r="F5" s="126" t="s">
        <v>10</v>
      </c>
      <c r="G5" s="11" t="s">
        <v>11</v>
      </c>
      <c r="H5" s="10" t="s">
        <v>10</v>
      </c>
      <c r="I5" s="122" t="s">
        <v>12</v>
      </c>
      <c r="J5" s="140"/>
      <c r="K5" s="12" t="s">
        <v>80</v>
      </c>
      <c r="L5" s="140"/>
      <c r="M5" s="2"/>
      <c r="N5" s="2"/>
      <c r="O5" s="2"/>
      <c r="P5" s="2"/>
      <c r="Q5" s="2"/>
      <c r="R5" s="2"/>
      <c r="S5" s="2"/>
    </row>
    <row r="6" spans="1:19" x14ac:dyDescent="0.2">
      <c r="A6" s="136"/>
      <c r="B6" s="137"/>
      <c r="C6" s="114"/>
      <c r="D6" s="138"/>
      <c r="E6" s="109"/>
      <c r="F6" s="139"/>
      <c r="G6" s="13"/>
      <c r="H6" s="16"/>
      <c r="I6" s="122" t="s">
        <v>76</v>
      </c>
      <c r="J6" s="140"/>
      <c r="K6" s="12" t="s">
        <v>81</v>
      </c>
      <c r="L6" s="140"/>
      <c r="M6" s="2"/>
      <c r="N6" s="2"/>
      <c r="O6" s="2"/>
      <c r="P6" s="2"/>
      <c r="Q6" s="2"/>
      <c r="R6" s="2"/>
      <c r="S6" s="2"/>
    </row>
    <row r="7" spans="1:19" x14ac:dyDescent="0.2">
      <c r="A7" s="136"/>
      <c r="B7" s="137"/>
      <c r="C7" s="114"/>
      <c r="D7" s="138"/>
      <c r="E7" s="109"/>
      <c r="F7" s="139"/>
      <c r="G7" s="13"/>
      <c r="H7" s="16"/>
      <c r="I7" s="122" t="s">
        <v>77</v>
      </c>
      <c r="J7" s="140"/>
      <c r="K7" s="12" t="s">
        <v>13</v>
      </c>
      <c r="L7" s="140"/>
      <c r="M7" s="2"/>
      <c r="N7" s="2"/>
      <c r="O7" s="2"/>
      <c r="P7" s="2"/>
      <c r="Q7" s="2"/>
      <c r="R7" s="2"/>
      <c r="S7" s="2"/>
    </row>
    <row r="8" spans="1:19" x14ac:dyDescent="0.2">
      <c r="A8" s="136"/>
      <c r="B8" s="137"/>
      <c r="C8" s="114"/>
      <c r="D8" s="138"/>
      <c r="E8" s="109"/>
      <c r="F8" s="139"/>
      <c r="G8" s="13"/>
      <c r="H8" s="16"/>
      <c r="I8" s="122" t="s">
        <v>78</v>
      </c>
      <c r="J8" s="140"/>
      <c r="K8" s="12" t="s">
        <v>15</v>
      </c>
      <c r="L8" s="140"/>
      <c r="M8" s="2"/>
      <c r="N8" s="2"/>
      <c r="O8" s="2"/>
      <c r="P8" s="2"/>
      <c r="Q8" s="2"/>
      <c r="R8" s="2"/>
      <c r="S8" s="2"/>
    </row>
    <row r="9" spans="1:19" x14ac:dyDescent="0.2">
      <c r="A9" s="136"/>
      <c r="B9" s="137"/>
      <c r="C9" s="114"/>
      <c r="D9" s="138"/>
      <c r="E9" s="109"/>
      <c r="F9" s="139"/>
      <c r="G9" s="13"/>
      <c r="H9" s="16"/>
      <c r="I9" s="122" t="s">
        <v>79</v>
      </c>
      <c r="J9" s="140"/>
      <c r="K9" s="127" t="s">
        <v>16</v>
      </c>
      <c r="L9" s="35"/>
      <c r="M9" s="2"/>
      <c r="N9" s="2"/>
      <c r="O9" s="2"/>
      <c r="P9" s="2"/>
      <c r="Q9" s="2"/>
      <c r="R9" s="2"/>
      <c r="S9" s="2"/>
    </row>
    <row r="10" spans="1:19" x14ac:dyDescent="0.2">
      <c r="A10" s="136"/>
      <c r="B10" s="137"/>
      <c r="C10" s="114"/>
      <c r="D10" s="138"/>
      <c r="E10" s="109"/>
      <c r="F10" s="139"/>
      <c r="G10" s="13"/>
      <c r="H10" s="16"/>
      <c r="I10" s="2"/>
      <c r="J10" s="2"/>
      <c r="K10" s="5"/>
      <c r="L10" s="2"/>
      <c r="M10" s="2"/>
      <c r="N10" s="2"/>
      <c r="O10" s="2"/>
      <c r="P10" s="2"/>
      <c r="Q10" s="2"/>
      <c r="R10" s="2"/>
      <c r="S10" s="2"/>
    </row>
    <row r="11" spans="1:19" x14ac:dyDescent="0.2">
      <c r="A11" s="136"/>
      <c r="B11" s="137"/>
      <c r="C11" s="114"/>
      <c r="D11" s="138"/>
      <c r="E11" s="109"/>
      <c r="F11" s="139"/>
      <c r="G11" s="13"/>
      <c r="H11" s="16"/>
      <c r="I11" s="157" t="s">
        <v>18</v>
      </c>
      <c r="J11" s="158"/>
      <c r="K11" s="158"/>
      <c r="L11" s="158"/>
      <c r="M11" s="159"/>
      <c r="N11" s="2"/>
      <c r="O11" s="2"/>
      <c r="P11" s="2"/>
      <c r="Q11" s="2"/>
      <c r="R11" s="2"/>
      <c r="S11" s="2"/>
    </row>
    <row r="12" spans="1:19" x14ac:dyDescent="0.2">
      <c r="A12" s="136"/>
      <c r="B12" s="137"/>
      <c r="C12" s="114"/>
      <c r="D12" s="138"/>
      <c r="E12" s="109"/>
      <c r="F12" s="139"/>
      <c r="G12" s="13"/>
      <c r="H12" s="16"/>
      <c r="I12" s="17"/>
      <c r="J12" s="18"/>
      <c r="K12" s="17"/>
      <c r="L12" s="10" t="s">
        <v>20</v>
      </c>
      <c r="M12" s="19" t="s">
        <v>6</v>
      </c>
      <c r="N12" s="2"/>
      <c r="O12" s="2"/>
      <c r="P12" s="2"/>
      <c r="Q12" s="2"/>
      <c r="R12" s="2"/>
      <c r="S12" s="2"/>
    </row>
    <row r="13" spans="1:19" x14ac:dyDescent="0.2">
      <c r="A13" s="136"/>
      <c r="B13" s="137"/>
      <c r="C13" s="114"/>
      <c r="D13" s="138"/>
      <c r="E13" s="117"/>
      <c r="F13" s="139"/>
      <c r="G13" s="13"/>
      <c r="H13" s="16"/>
      <c r="I13" s="189" t="s">
        <v>21</v>
      </c>
      <c r="J13" s="190"/>
      <c r="K13" s="144"/>
      <c r="L13" s="21"/>
      <c r="M13" s="22">
        <f>K13*(1+L13)</f>
        <v>0</v>
      </c>
      <c r="N13" s="2"/>
      <c r="O13" s="2"/>
      <c r="P13" s="2"/>
      <c r="Q13" s="2"/>
      <c r="R13" s="2"/>
      <c r="S13" s="2"/>
    </row>
    <row r="14" spans="1:19" x14ac:dyDescent="0.2">
      <c r="A14" s="136"/>
      <c r="B14" s="137"/>
      <c r="C14" s="114"/>
      <c r="D14" s="138"/>
      <c r="E14" s="109"/>
      <c r="F14" s="139"/>
      <c r="G14" s="13"/>
      <c r="H14" s="16"/>
      <c r="I14" s="123"/>
      <c r="J14" s="157" t="s">
        <v>22</v>
      </c>
      <c r="K14" s="158"/>
      <c r="L14" s="158"/>
      <c r="M14" s="159"/>
      <c r="N14" s="2"/>
      <c r="O14" s="2"/>
      <c r="P14" s="2"/>
      <c r="Q14" s="2"/>
      <c r="R14" s="2"/>
      <c r="S14" s="2"/>
    </row>
    <row r="15" spans="1:19" ht="11.25" customHeight="1" x14ac:dyDescent="0.2">
      <c r="A15" s="136"/>
      <c r="B15" s="137"/>
      <c r="C15" s="114"/>
      <c r="D15" s="138"/>
      <c r="E15" s="109"/>
      <c r="F15" s="139"/>
      <c r="G15" s="13"/>
      <c r="H15" s="16"/>
      <c r="I15" s="205" t="s">
        <v>23</v>
      </c>
      <c r="J15" s="27">
        <v>24</v>
      </c>
      <c r="K15" s="28">
        <v>36</v>
      </c>
      <c r="L15" s="28">
        <v>48</v>
      </c>
      <c r="M15" s="28">
        <v>60</v>
      </c>
      <c r="N15" s="2"/>
      <c r="O15" s="2"/>
      <c r="P15" s="2"/>
      <c r="Q15" s="2"/>
      <c r="R15" s="2"/>
      <c r="S15" s="2"/>
    </row>
    <row r="16" spans="1:19" x14ac:dyDescent="0.2">
      <c r="A16" s="136"/>
      <c r="B16" s="137"/>
      <c r="C16" s="114"/>
      <c r="D16" s="138"/>
      <c r="E16" s="109"/>
      <c r="F16" s="139"/>
      <c r="G16" s="13"/>
      <c r="H16" s="16"/>
      <c r="I16" s="206"/>
      <c r="J16" s="145"/>
      <c r="K16" s="145"/>
      <c r="L16" s="145"/>
      <c r="M16" s="145"/>
      <c r="N16" s="2"/>
      <c r="O16" s="2"/>
      <c r="P16" s="2"/>
      <c r="Q16" s="2"/>
      <c r="R16" s="2"/>
      <c r="S16" s="2"/>
    </row>
    <row r="17" spans="1:19" x14ac:dyDescent="0.2">
      <c r="A17" s="136"/>
      <c r="B17" s="137"/>
      <c r="C17" s="114"/>
      <c r="D17" s="138"/>
      <c r="E17" s="109"/>
      <c r="F17" s="139"/>
      <c r="G17" s="13"/>
      <c r="H17" s="16"/>
      <c r="I17" s="189" t="s">
        <v>24</v>
      </c>
      <c r="J17" s="190"/>
      <c r="K17" s="146"/>
      <c r="L17" s="29"/>
      <c r="M17" s="29"/>
      <c r="N17" s="2"/>
      <c r="O17" s="2"/>
      <c r="P17" s="2"/>
      <c r="Q17" s="2"/>
      <c r="R17" s="2"/>
      <c r="S17" s="2"/>
    </row>
    <row r="18" spans="1:19" x14ac:dyDescent="0.2">
      <c r="A18" s="136"/>
      <c r="B18" s="137"/>
      <c r="C18" s="114"/>
      <c r="D18" s="138"/>
      <c r="E18" s="109"/>
      <c r="F18" s="139"/>
      <c r="G18" s="13"/>
      <c r="H18" s="16"/>
      <c r="I18" s="189" t="s">
        <v>25</v>
      </c>
      <c r="J18" s="190"/>
      <c r="K18" s="146"/>
      <c r="L18" s="30"/>
      <c r="M18" s="30"/>
      <c r="N18" s="2"/>
      <c r="O18" s="2"/>
      <c r="P18" s="2"/>
      <c r="Q18" s="2"/>
      <c r="R18" s="2"/>
      <c r="S18" s="2"/>
    </row>
    <row r="19" spans="1:19" x14ac:dyDescent="0.2">
      <c r="A19" s="136"/>
      <c r="B19" s="137"/>
      <c r="C19" s="114"/>
      <c r="D19" s="138"/>
      <c r="E19" s="109"/>
      <c r="F19" s="139"/>
      <c r="G19" s="13"/>
      <c r="H19" s="16"/>
      <c r="I19" s="189" t="s">
        <v>26</v>
      </c>
      <c r="J19" s="190"/>
      <c r="K19" s="146"/>
      <c r="L19" s="21"/>
      <c r="M19" s="31">
        <f>K19*(1+L19)</f>
        <v>0</v>
      </c>
      <c r="N19" s="2"/>
      <c r="O19" s="2"/>
      <c r="P19" s="2"/>
      <c r="Q19" s="2"/>
      <c r="R19" s="2"/>
      <c r="S19" s="2"/>
    </row>
    <row r="20" spans="1:19" x14ac:dyDescent="0.2">
      <c r="A20" s="136"/>
      <c r="B20" s="137"/>
      <c r="C20" s="114"/>
      <c r="D20" s="138"/>
      <c r="E20" s="109"/>
      <c r="F20" s="139"/>
      <c r="G20" s="13"/>
      <c r="H20" s="16"/>
      <c r="I20" s="189" t="s">
        <v>27</v>
      </c>
      <c r="J20" s="190"/>
      <c r="K20" s="20"/>
      <c r="L20" s="21"/>
      <c r="M20" s="22">
        <f>K20*(1+L20)</f>
        <v>0</v>
      </c>
      <c r="N20" s="2"/>
      <c r="O20" s="2"/>
      <c r="P20" s="2"/>
      <c r="Q20" s="2"/>
      <c r="R20" s="2"/>
      <c r="S20" s="2"/>
    </row>
    <row r="21" spans="1:19" ht="11.25" customHeight="1" x14ac:dyDescent="0.2">
      <c r="A21" s="136"/>
      <c r="B21" s="137"/>
      <c r="C21" s="114"/>
      <c r="D21" s="138"/>
      <c r="E21" s="109"/>
      <c r="F21" s="139"/>
      <c r="G21" s="13"/>
      <c r="H21" s="16"/>
      <c r="I21" s="189" t="s">
        <v>28</v>
      </c>
      <c r="J21" s="190"/>
      <c r="K21" s="144"/>
      <c r="L21" s="212" t="str">
        <f>IF(K21=0,"A definir",IF(K21&lt;1.5,"Restaurante de Luxo",IF(K21=1.5,"Rest. de Luxo ou Moderado",IF(K21&lt;2,"Restaurante Moderado",IF(K21&lt;2.51,"Rest. Moderado ou Familiar",IF(K21&lt;3,"Restaurante Familiar",IF(K21&lt;4.1,"Rest. Familiar ou Econômico",IF(K21&gt;4,"Restaurante Econômico",))))))))</f>
        <v>A definir</v>
      </c>
      <c r="M21" s="213"/>
      <c r="N21" s="2"/>
      <c r="O21" s="2"/>
      <c r="P21" s="2"/>
      <c r="Q21" s="2"/>
      <c r="R21" s="2"/>
      <c r="S21" s="2"/>
    </row>
    <row r="22" spans="1:19" x14ac:dyDescent="0.2">
      <c r="A22" s="136"/>
      <c r="B22" s="137"/>
      <c r="C22" s="114"/>
      <c r="D22" s="138"/>
      <c r="E22" s="109"/>
      <c r="F22" s="139"/>
      <c r="G22" s="13"/>
      <c r="H22" s="16"/>
      <c r="I22" s="189" t="s">
        <v>29</v>
      </c>
      <c r="J22" s="190"/>
      <c r="K22" s="20"/>
      <c r="L22" s="21"/>
      <c r="M22" s="22">
        <f>K22*(1+L22)</f>
        <v>0</v>
      </c>
      <c r="N22" s="2"/>
      <c r="O22" s="2"/>
      <c r="P22" s="2"/>
      <c r="Q22" s="2"/>
      <c r="R22" s="2"/>
      <c r="S22" s="2"/>
    </row>
    <row r="23" spans="1:19" ht="11.25" customHeight="1" x14ac:dyDescent="0.2">
      <c r="A23" s="136"/>
      <c r="B23" s="137"/>
      <c r="C23" s="114"/>
      <c r="D23" s="138"/>
      <c r="E23" s="109"/>
      <c r="F23" s="139"/>
      <c r="G23" s="13"/>
      <c r="H23" s="16"/>
      <c r="I23" s="189" t="s">
        <v>30</v>
      </c>
      <c r="J23" s="190"/>
      <c r="K23" s="20"/>
      <c r="L23" s="21"/>
      <c r="M23" s="22">
        <f>K23*(1+L23)</f>
        <v>0</v>
      </c>
      <c r="N23" s="2"/>
      <c r="O23" s="2"/>
      <c r="P23" s="2"/>
      <c r="Q23" s="2"/>
      <c r="R23" s="2"/>
      <c r="S23" s="2"/>
    </row>
    <row r="24" spans="1:19" x14ac:dyDescent="0.2">
      <c r="A24" s="136"/>
      <c r="B24" s="137"/>
      <c r="C24" s="114"/>
      <c r="D24" s="138"/>
      <c r="E24" s="109"/>
      <c r="F24" s="139"/>
      <c r="G24" s="13"/>
      <c r="H24" s="16"/>
      <c r="I24" s="207" t="s">
        <v>31</v>
      </c>
      <c r="J24" s="208"/>
      <c r="K24" s="32"/>
      <c r="L24" s="29"/>
      <c r="M24" s="29"/>
      <c r="N24" s="1"/>
      <c r="O24" s="2"/>
      <c r="P24" s="2"/>
      <c r="Q24" s="2"/>
      <c r="R24" s="2"/>
      <c r="S24" s="2"/>
    </row>
    <row r="25" spans="1:19" x14ac:dyDescent="0.2">
      <c r="A25" s="136"/>
      <c r="B25" s="137"/>
      <c r="C25" s="114"/>
      <c r="D25" s="138"/>
      <c r="E25" s="109"/>
      <c r="F25" s="139"/>
      <c r="G25" s="13"/>
      <c r="H25" s="16"/>
      <c r="I25" s="207" t="s">
        <v>32</v>
      </c>
      <c r="J25" s="208"/>
      <c r="K25" s="32"/>
      <c r="L25" s="30"/>
      <c r="M25" s="30"/>
      <c r="N25" s="1"/>
      <c r="O25" s="2"/>
      <c r="P25" s="2"/>
      <c r="Q25" s="2"/>
      <c r="R25" s="2"/>
      <c r="S25" s="2"/>
    </row>
    <row r="26" spans="1:19" x14ac:dyDescent="0.2">
      <c r="A26" s="136"/>
      <c r="B26" s="137"/>
      <c r="C26" s="114"/>
      <c r="D26" s="138"/>
      <c r="E26" s="109"/>
      <c r="F26" s="139"/>
      <c r="G26" s="13"/>
      <c r="H26" s="16"/>
      <c r="I26" s="207" t="s">
        <v>33</v>
      </c>
      <c r="J26" s="208"/>
      <c r="K26" s="33"/>
      <c r="L26" s="34" t="s">
        <v>34</v>
      </c>
      <c r="M26" s="35">
        <f>K26/(100*100)</f>
        <v>0</v>
      </c>
      <c r="N26" s="1"/>
      <c r="O26" s="2"/>
      <c r="P26" s="2"/>
      <c r="Q26" s="2"/>
      <c r="R26" s="2"/>
      <c r="S26" s="2"/>
    </row>
    <row r="27" spans="1:19" x14ac:dyDescent="0.2">
      <c r="A27" s="136"/>
      <c r="B27" s="137"/>
      <c r="C27" s="114"/>
      <c r="D27" s="138"/>
      <c r="E27" s="109"/>
      <c r="F27" s="139"/>
      <c r="G27" s="13"/>
      <c r="H27" s="16"/>
      <c r="I27" s="207" t="s">
        <v>35</v>
      </c>
      <c r="J27" s="208"/>
      <c r="K27" s="37"/>
      <c r="L27" s="14"/>
      <c r="M27" s="5"/>
      <c r="N27" s="1"/>
      <c r="O27" s="2"/>
      <c r="P27" s="2"/>
      <c r="Q27" s="2"/>
      <c r="R27" s="2"/>
      <c r="S27" s="2"/>
    </row>
    <row r="28" spans="1:19" x14ac:dyDescent="0.2">
      <c r="A28" s="136"/>
      <c r="B28" s="137"/>
      <c r="C28" s="114"/>
      <c r="D28" s="138"/>
      <c r="E28" s="109"/>
      <c r="F28" s="139"/>
      <c r="G28" s="13"/>
      <c r="H28" s="16"/>
      <c r="I28" s="2"/>
      <c r="J28" s="2"/>
      <c r="K28" s="2"/>
      <c r="L28" s="2"/>
      <c r="M28" s="2"/>
      <c r="N28" s="1"/>
      <c r="O28" s="2"/>
      <c r="P28" s="2"/>
      <c r="Q28" s="2"/>
      <c r="R28" s="2"/>
      <c r="S28" s="2"/>
    </row>
    <row r="29" spans="1:19" x14ac:dyDescent="0.2">
      <c r="A29" s="136"/>
      <c r="B29" s="137"/>
      <c r="C29" s="114"/>
      <c r="D29" s="138"/>
      <c r="E29" s="109"/>
      <c r="F29" s="139"/>
      <c r="G29" s="13"/>
      <c r="H29" s="16"/>
      <c r="I29" s="209" t="s">
        <v>36</v>
      </c>
      <c r="J29" s="210"/>
      <c r="K29" s="210"/>
      <c r="L29" s="211"/>
      <c r="M29" s="5"/>
      <c r="N29" s="1"/>
      <c r="O29" s="2"/>
      <c r="P29" s="2"/>
      <c r="Q29" s="2"/>
      <c r="R29" s="2"/>
      <c r="S29" s="2"/>
    </row>
    <row r="30" spans="1:19" x14ac:dyDescent="0.2">
      <c r="A30" s="136"/>
      <c r="B30" s="137"/>
      <c r="C30" s="114"/>
      <c r="D30" s="138"/>
      <c r="E30" s="109"/>
      <c r="F30" s="139"/>
      <c r="G30" s="13"/>
      <c r="H30" s="16"/>
      <c r="I30" s="152" t="s">
        <v>37</v>
      </c>
      <c r="J30" s="153"/>
      <c r="K30" s="154"/>
      <c r="L30" s="130">
        <f>M23*E298</f>
        <v>0</v>
      </c>
      <c r="M30" s="2"/>
      <c r="N30" s="1"/>
      <c r="O30" s="2"/>
      <c r="P30" s="2"/>
      <c r="Q30" s="2"/>
      <c r="R30" s="2"/>
      <c r="S30" s="2"/>
    </row>
    <row r="31" spans="1:19" x14ac:dyDescent="0.2">
      <c r="A31" s="136"/>
      <c r="B31" s="137"/>
      <c r="C31" s="114"/>
      <c r="D31" s="138"/>
      <c r="E31" s="109"/>
      <c r="F31" s="139"/>
      <c r="G31" s="13"/>
      <c r="H31" s="16"/>
      <c r="I31" s="152" t="s">
        <v>85</v>
      </c>
      <c r="J31" s="153"/>
      <c r="K31" s="154"/>
      <c r="L31" s="133">
        <f>E298</f>
        <v>0</v>
      </c>
      <c r="M31" s="2"/>
      <c r="N31" s="2"/>
      <c r="O31" s="2"/>
      <c r="P31" s="2"/>
      <c r="Q31" s="2"/>
      <c r="R31" s="2"/>
      <c r="S31" s="2"/>
    </row>
    <row r="32" spans="1:19" x14ac:dyDescent="0.2">
      <c r="A32" s="136"/>
      <c r="B32" s="137"/>
      <c r="C32" s="114"/>
      <c r="D32" s="138"/>
      <c r="E32" s="109"/>
      <c r="F32" s="139"/>
      <c r="G32" s="13"/>
      <c r="H32" s="16"/>
      <c r="I32" s="152" t="s">
        <v>86</v>
      </c>
      <c r="J32" s="153"/>
      <c r="K32" s="154"/>
      <c r="L32" s="131">
        <f>F298</f>
        <v>0</v>
      </c>
      <c r="M32" s="2"/>
      <c r="N32" s="2"/>
      <c r="O32" s="2"/>
      <c r="P32" s="2"/>
      <c r="Q32" s="2"/>
      <c r="R32" s="2"/>
      <c r="S32" s="2"/>
    </row>
    <row r="33" spans="1:19" x14ac:dyDescent="0.2">
      <c r="A33" s="136"/>
      <c r="B33" s="137"/>
      <c r="C33" s="114"/>
      <c r="D33" s="138"/>
      <c r="E33" s="109"/>
      <c r="F33" s="139"/>
      <c r="G33" s="13"/>
      <c r="H33" s="16"/>
      <c r="I33" s="152" t="s">
        <v>83</v>
      </c>
      <c r="J33" s="153"/>
      <c r="K33" s="154"/>
      <c r="L33" s="132">
        <f>L30-M22</f>
        <v>0</v>
      </c>
      <c r="M33" s="2"/>
      <c r="N33" s="2"/>
      <c r="O33" s="2"/>
      <c r="P33" s="2"/>
      <c r="Q33" s="2"/>
      <c r="R33" s="2"/>
      <c r="S33" s="2"/>
    </row>
    <row r="34" spans="1:19" x14ac:dyDescent="0.2">
      <c r="A34" s="136"/>
      <c r="B34" s="137"/>
      <c r="C34" s="114"/>
      <c r="D34" s="138"/>
      <c r="E34" s="109"/>
      <c r="F34" s="139"/>
      <c r="G34" s="13"/>
      <c r="H34" s="16"/>
      <c r="I34" s="152" t="s">
        <v>84</v>
      </c>
      <c r="J34" s="153"/>
      <c r="K34" s="154"/>
      <c r="L34" s="134" t="str">
        <f>IF(M23=0,"-",L33/M23)</f>
        <v>-</v>
      </c>
      <c r="M34" s="98"/>
      <c r="N34" s="1"/>
      <c r="O34" s="2"/>
      <c r="P34" s="2"/>
      <c r="Q34" s="2"/>
      <c r="R34" s="2"/>
      <c r="S34" s="2"/>
    </row>
    <row r="35" spans="1:19" x14ac:dyDescent="0.2">
      <c r="A35" s="136"/>
      <c r="B35" s="137"/>
      <c r="C35" s="114"/>
      <c r="D35" s="138"/>
      <c r="E35" s="109"/>
      <c r="F35" s="139"/>
      <c r="G35" s="13"/>
      <c r="H35" s="16"/>
      <c r="I35" s="124" t="s">
        <v>38</v>
      </c>
      <c r="J35" s="40">
        <v>24</v>
      </c>
      <c r="K35" s="40">
        <v>36</v>
      </c>
      <c r="L35" s="40">
        <v>48</v>
      </c>
      <c r="M35" s="40">
        <v>60</v>
      </c>
      <c r="N35" s="1"/>
      <c r="O35" s="2"/>
      <c r="P35" s="2"/>
      <c r="Q35" s="2"/>
      <c r="R35" s="2"/>
      <c r="S35" s="2"/>
    </row>
    <row r="36" spans="1:19" x14ac:dyDescent="0.2">
      <c r="A36" s="136"/>
      <c r="B36" s="137"/>
      <c r="C36" s="114"/>
      <c r="D36" s="138"/>
      <c r="E36" s="109"/>
      <c r="F36" s="139"/>
      <c r="G36" s="13"/>
      <c r="H36" s="16"/>
      <c r="I36" s="125" t="s">
        <v>39</v>
      </c>
      <c r="J36" s="100" t="str">
        <f>IF(M13=0,"-",IRR('Cálculo das TIR''s'!B5:C29,))</f>
        <v>-</v>
      </c>
      <c r="K36" s="41" t="str">
        <f>IF(M13=0,"-",IRR('Cálculo das TIR''s'!C5:C41,))</f>
        <v>-</v>
      </c>
      <c r="L36" s="41" t="str">
        <f>IF(M13=0,"-",IRR('Cálculo das TIR''s'!D5:D53,))</f>
        <v>-</v>
      </c>
      <c r="M36" s="41" t="str">
        <f>IF(M13=0,"-",IRR('Cálculo das TIR''s'!E5:E65,))</f>
        <v>-</v>
      </c>
      <c r="N36" s="1"/>
      <c r="O36" s="2"/>
      <c r="P36" s="2"/>
      <c r="Q36" s="2"/>
      <c r="R36" s="2"/>
      <c r="S36" s="2"/>
    </row>
    <row r="37" spans="1:19" x14ac:dyDescent="0.2">
      <c r="A37" s="136"/>
      <c r="B37" s="137"/>
      <c r="C37" s="114"/>
      <c r="D37" s="138"/>
      <c r="E37" s="109"/>
      <c r="F37" s="139"/>
      <c r="G37" s="13"/>
      <c r="H37" s="16"/>
      <c r="I37" s="125" t="s">
        <v>40</v>
      </c>
      <c r="J37" s="39" t="str">
        <f>IF(J36="-","-",IF(L33&lt;0,"FAT. INSUF.",(1+J36)^12-1))</f>
        <v>-</v>
      </c>
      <c r="K37" s="39" t="str">
        <f>IF(K36="-","-",IF(L33&lt;0,"FAT. INSUF.",(1+K36)^12-1))</f>
        <v>-</v>
      </c>
      <c r="L37" s="39" t="str">
        <f>IF(L36="-","-",IF(L33&lt;0,"FAT. INSUF.",(1+L36)^12-1))</f>
        <v>-</v>
      </c>
      <c r="M37" s="39" t="str">
        <f>IF(M36="-","-",IF(L33&lt;0,"FAT. INSUF.",(1+M36)^12-1))</f>
        <v>-</v>
      </c>
      <c r="N37" s="1"/>
      <c r="O37" s="2"/>
      <c r="P37" s="2"/>
      <c r="Q37" s="2"/>
      <c r="R37" s="2"/>
      <c r="S37" s="2"/>
    </row>
    <row r="38" spans="1:19" x14ac:dyDescent="0.2">
      <c r="A38" s="136"/>
      <c r="B38" s="137"/>
      <c r="C38" s="114"/>
      <c r="D38" s="138"/>
      <c r="E38" s="109"/>
      <c r="F38" s="139"/>
      <c r="G38" s="13"/>
      <c r="H38" s="16"/>
      <c r="I38" s="152" t="s">
        <v>41</v>
      </c>
      <c r="J38" s="153"/>
      <c r="K38" s="154"/>
      <c r="L38" s="42">
        <f>K17*K18*M19</f>
        <v>0</v>
      </c>
      <c r="M38" s="2"/>
      <c r="N38" s="1"/>
      <c r="O38" s="2"/>
      <c r="P38" s="2"/>
      <c r="Q38" s="2"/>
      <c r="R38" s="2"/>
      <c r="S38" s="2"/>
    </row>
    <row r="39" spans="1:19" x14ac:dyDescent="0.2">
      <c r="A39" s="136"/>
      <c r="B39" s="137"/>
      <c r="C39" s="114"/>
      <c r="D39" s="138"/>
      <c r="E39" s="109"/>
      <c r="F39" s="139"/>
      <c r="G39" s="13"/>
      <c r="H39" s="16"/>
      <c r="I39" s="152" t="s">
        <v>42</v>
      </c>
      <c r="J39" s="153"/>
      <c r="K39" s="154"/>
      <c r="L39" s="38">
        <f>IF(M23=0,0,M23/K17)</f>
        <v>0</v>
      </c>
      <c r="M39" s="2"/>
      <c r="N39" s="1"/>
      <c r="O39" s="2"/>
      <c r="P39" s="2"/>
      <c r="Q39" s="2"/>
      <c r="R39" s="2"/>
      <c r="S39" s="2"/>
    </row>
    <row r="40" spans="1:19" x14ac:dyDescent="0.2">
      <c r="A40" s="136"/>
      <c r="B40" s="137"/>
      <c r="C40" s="114"/>
      <c r="D40" s="138"/>
      <c r="E40" s="109"/>
      <c r="F40" s="139"/>
      <c r="G40" s="13"/>
      <c r="H40" s="16"/>
      <c r="I40" s="152" t="s">
        <v>43</v>
      </c>
      <c r="J40" s="153"/>
      <c r="K40" s="154"/>
      <c r="L40" s="38">
        <f>IF(M20=0,0,M23/M20)</f>
        <v>0</v>
      </c>
      <c r="M40" s="5"/>
      <c r="N40" s="1"/>
      <c r="O40" s="2"/>
      <c r="P40" s="2"/>
      <c r="Q40" s="2"/>
      <c r="R40" s="2"/>
      <c r="S40" s="2"/>
    </row>
    <row r="41" spans="1:19" x14ac:dyDescent="0.2">
      <c r="A41" s="136"/>
      <c r="B41" s="137"/>
      <c r="C41" s="114"/>
      <c r="D41" s="138"/>
      <c r="E41" s="109"/>
      <c r="F41" s="139"/>
      <c r="G41" s="13"/>
      <c r="H41" s="16"/>
      <c r="I41" s="152" t="s">
        <v>44</v>
      </c>
      <c r="J41" s="153"/>
      <c r="K41" s="154"/>
      <c r="L41" s="44">
        <f>IF(L38=0,0,ROUND(L40/L38,2))</f>
        <v>0</v>
      </c>
      <c r="M41" s="5"/>
      <c r="N41" s="1"/>
      <c r="O41" s="2"/>
      <c r="P41" s="2"/>
      <c r="Q41" s="2"/>
      <c r="R41" s="2"/>
      <c r="S41" s="2"/>
    </row>
    <row r="42" spans="1:19" x14ac:dyDescent="0.2">
      <c r="A42" s="136"/>
      <c r="B42" s="137"/>
      <c r="C42" s="114"/>
      <c r="D42" s="138"/>
      <c r="E42" s="109"/>
      <c r="F42" s="139"/>
      <c r="G42" s="13"/>
      <c r="H42" s="16"/>
      <c r="I42" s="152" t="s">
        <v>45</v>
      </c>
      <c r="J42" s="153"/>
      <c r="K42" s="154"/>
      <c r="L42" s="155" t="str">
        <f>IF(L41&lt;1.5,"Restaurante de luxo",IF(L41=1.5,"Rest. de luxo ou moderado",IF(L41&lt;2,"Restaurante moderado",IF(L41&lt;2.51,"Rest. familiar ou moderado",IF(L41&lt;3,"Restaurante familiar",IF(L41&lt;4.1,"Rest. familiar ou econômico",IF(L41&gt;4,"Restaurante econômico",)))))))</f>
        <v>Restaurante de luxo</v>
      </c>
      <c r="M42" s="156"/>
      <c r="N42" s="1"/>
      <c r="O42" s="2"/>
      <c r="P42" s="2"/>
      <c r="Q42" s="2"/>
      <c r="R42" s="2"/>
      <c r="S42" s="2"/>
    </row>
    <row r="43" spans="1:19" x14ac:dyDescent="0.2">
      <c r="A43" s="136"/>
      <c r="B43" s="137"/>
      <c r="C43" s="114"/>
      <c r="D43" s="138"/>
      <c r="E43" s="109"/>
      <c r="F43" s="139"/>
      <c r="G43" s="13"/>
      <c r="H43" s="16"/>
      <c r="I43" s="152" t="s">
        <v>46</v>
      </c>
      <c r="J43" s="153"/>
      <c r="K43" s="154"/>
      <c r="L43" s="203" t="str">
        <f>IF(M20&lt;20,"Restaurante econômico",IF(M20=20,"Rest. econômico ou familiar",IF(M20&lt;40,"Restaurante familiar",IF(M20=40,"Rest. familiar ou moderado",IF(M20&lt;75,"Restaurante moderado",IF(M20=75,"Restaurante moderado",IF(M20&gt;75,"Restaurante de luxo")))))))</f>
        <v>Restaurante econômico</v>
      </c>
      <c r="M43" s="204"/>
      <c r="N43" s="1"/>
      <c r="O43" s="2"/>
      <c r="P43" s="2"/>
      <c r="Q43" s="2"/>
      <c r="R43" s="2"/>
      <c r="S43" s="2"/>
    </row>
    <row r="44" spans="1:19" x14ac:dyDescent="0.2">
      <c r="A44" s="136"/>
      <c r="B44" s="137"/>
      <c r="C44" s="114"/>
      <c r="D44" s="138"/>
      <c r="E44" s="109"/>
      <c r="F44" s="139"/>
      <c r="G44" s="13"/>
      <c r="H44" s="16"/>
      <c r="I44" s="152" t="s">
        <v>47</v>
      </c>
      <c r="J44" s="153"/>
      <c r="K44" s="154"/>
      <c r="L44" s="45">
        <f>M20*L38*K21</f>
        <v>0</v>
      </c>
      <c r="M44" s="5"/>
      <c r="N44" s="1"/>
      <c r="O44" s="2"/>
      <c r="P44" s="2"/>
      <c r="Q44" s="2"/>
      <c r="R44" s="2"/>
      <c r="S44" s="2"/>
    </row>
    <row r="45" spans="1:19" x14ac:dyDescent="0.2">
      <c r="A45" s="136"/>
      <c r="B45" s="137"/>
      <c r="C45" s="114"/>
      <c r="D45" s="138"/>
      <c r="E45" s="109"/>
      <c r="F45" s="139"/>
      <c r="G45" s="13"/>
      <c r="H45" s="16"/>
      <c r="I45" s="152" t="s">
        <v>48</v>
      </c>
      <c r="J45" s="153"/>
      <c r="K45" s="154"/>
      <c r="L45" s="135">
        <f>IF(L44=0,0,M23/L44)</f>
        <v>0</v>
      </c>
      <c r="M45" s="2"/>
      <c r="N45" s="1"/>
      <c r="O45" s="2"/>
      <c r="P45" s="2"/>
      <c r="Q45" s="2"/>
      <c r="R45" s="2"/>
      <c r="S45" s="2"/>
    </row>
    <row r="46" spans="1:19" x14ac:dyDescent="0.2">
      <c r="A46" s="110" t="s">
        <v>17</v>
      </c>
      <c r="B46" s="111"/>
      <c r="C46" s="94">
        <f>SUM(C47:C86)</f>
        <v>0</v>
      </c>
      <c r="D46" s="138"/>
      <c r="E46" s="118"/>
      <c r="F46" s="139"/>
      <c r="G46" s="15"/>
      <c r="H46" s="16"/>
      <c r="I46" s="152" t="s">
        <v>49</v>
      </c>
      <c r="J46" s="153"/>
      <c r="K46" s="154"/>
      <c r="L46" s="135">
        <f>K27-K24-K25-M26</f>
        <v>0</v>
      </c>
      <c r="M46" s="2"/>
      <c r="N46" s="1"/>
      <c r="O46" s="2"/>
      <c r="P46" s="2"/>
      <c r="Q46" s="2"/>
      <c r="R46" s="2"/>
      <c r="S46" s="2"/>
    </row>
    <row r="47" spans="1:19" ht="12" thickBot="1" x14ac:dyDescent="0.25">
      <c r="A47" s="136"/>
      <c r="B47" s="137"/>
      <c r="C47" s="114"/>
      <c r="D47" s="138"/>
      <c r="E47" s="109"/>
      <c r="F47" s="139"/>
      <c r="G47" s="13"/>
      <c r="H47" s="16"/>
      <c r="I47" s="2"/>
      <c r="J47" s="2"/>
      <c r="K47" s="2"/>
      <c r="L47" s="2"/>
      <c r="M47" s="2"/>
      <c r="N47" s="1"/>
      <c r="O47" s="2"/>
      <c r="P47" s="2"/>
      <c r="Q47" s="2"/>
      <c r="R47" s="2"/>
      <c r="S47" s="2"/>
    </row>
    <row r="48" spans="1:19" ht="13.5" customHeight="1" thickTop="1" thickBot="1" x14ac:dyDescent="0.25">
      <c r="A48" s="136"/>
      <c r="B48" s="137"/>
      <c r="C48" s="114"/>
      <c r="D48" s="138"/>
      <c r="E48" s="109"/>
      <c r="F48" s="139"/>
      <c r="G48" s="13"/>
      <c r="H48" s="16"/>
      <c r="I48" s="200" t="s">
        <v>50</v>
      </c>
      <c r="J48" s="197" t="str">
        <f>IF(M23=0,"-",IF(M23&gt;L44,"Fat. mensal &gt; Fat. potencial - AJUSTE",IF(M23&lt;F298,"Fat. menor que fat. ponto equilíbrio - AJUSTE","Faturamento possível")))</f>
        <v>-</v>
      </c>
      <c r="K48" s="198"/>
      <c r="L48" s="198"/>
      <c r="M48" s="199"/>
      <c r="N48" s="2"/>
      <c r="O48" s="2"/>
      <c r="P48" s="2"/>
      <c r="Q48" s="2"/>
      <c r="R48" s="2"/>
      <c r="S48" s="2"/>
    </row>
    <row r="49" spans="1:19" ht="12.75" customHeight="1" thickTop="1" thickBot="1" x14ac:dyDescent="0.25">
      <c r="A49" s="136"/>
      <c r="B49" s="137"/>
      <c r="C49" s="114"/>
      <c r="D49" s="138"/>
      <c r="E49" s="109"/>
      <c r="F49" s="139"/>
      <c r="G49" s="13"/>
      <c r="H49" s="16"/>
      <c r="I49" s="201"/>
      <c r="J49" s="194" t="str">
        <f>IF(L41=K21,"Rotativ. encontrada = Rotativ. típica",IF(L41&gt;K21,"Rotativ. encontrad &gt; Rotativ. típica","Rotativ. encontrada &lt; Rotativ. típica "))</f>
        <v>Rotativ. encontrada = Rotativ. típica</v>
      </c>
      <c r="K49" s="195"/>
      <c r="L49" s="195"/>
      <c r="M49" s="196"/>
      <c r="N49" s="14"/>
      <c r="O49" s="2"/>
      <c r="P49" s="2"/>
      <c r="Q49" s="2"/>
      <c r="R49" s="2"/>
      <c r="S49" s="2"/>
    </row>
    <row r="50" spans="1:19" ht="12.75" customHeight="1" thickTop="1" thickBot="1" x14ac:dyDescent="0.25">
      <c r="A50" s="136"/>
      <c r="B50" s="137"/>
      <c r="C50" s="114"/>
      <c r="D50" s="138"/>
      <c r="E50" s="109"/>
      <c r="F50" s="139"/>
      <c r="G50" s="13"/>
      <c r="H50" s="16"/>
      <c r="I50" s="201"/>
      <c r="J50" s="191" t="str">
        <f>IF(L43=L42,"Classificação coerente","Classificação divergente")</f>
        <v>Classificação divergente</v>
      </c>
      <c r="K50" s="192"/>
      <c r="L50" s="192"/>
      <c r="M50" s="193"/>
      <c r="N50" s="2"/>
      <c r="O50" s="2"/>
      <c r="P50" s="2"/>
      <c r="Q50" s="2"/>
      <c r="R50" s="2"/>
      <c r="S50" s="2"/>
    </row>
    <row r="51" spans="1:19" ht="13.5" customHeight="1" thickTop="1" thickBot="1" x14ac:dyDescent="0.25">
      <c r="A51" s="136"/>
      <c r="B51" s="137"/>
      <c r="C51" s="114"/>
      <c r="D51" s="138"/>
      <c r="E51" s="109"/>
      <c r="F51" s="139"/>
      <c r="G51" s="13"/>
      <c r="H51" s="16"/>
      <c r="I51" s="202"/>
      <c r="J51" s="48" t="str">
        <f>IF(J37&lt;K27,"TIR1&lt;TIRmin.","TIR1 OK")</f>
        <v>TIR1 OK</v>
      </c>
      <c r="K51" s="49" t="str">
        <f>IF(K37&lt;K27,"TIR2&lt;TIRTmín.","TIR2 OK")</f>
        <v>TIR2 OK</v>
      </c>
      <c r="L51" s="49" t="str">
        <f>IF(L37&lt;K27,"TIR3&lt;TIRmín.","TIR3 OK")</f>
        <v>TIR3 OK</v>
      </c>
      <c r="M51" s="49" t="str">
        <f>IF(M37&lt;K27,"TIR4&lt;TIRmín.","TIR4 OK")</f>
        <v>TIR4 OK</v>
      </c>
      <c r="N51" s="2"/>
      <c r="O51" s="2"/>
      <c r="P51" s="2"/>
      <c r="Q51" s="2"/>
      <c r="R51" s="2"/>
      <c r="S51" s="2"/>
    </row>
    <row r="52" spans="1:19" ht="12" thickTop="1" x14ac:dyDescent="0.2">
      <c r="A52" s="136"/>
      <c r="B52" s="137"/>
      <c r="C52" s="114"/>
      <c r="D52" s="138"/>
      <c r="E52" s="109"/>
      <c r="F52" s="139"/>
      <c r="G52" s="13"/>
      <c r="H52" s="16"/>
      <c r="I52" s="2"/>
      <c r="J52" s="2"/>
      <c r="K52" s="2"/>
      <c r="L52" s="2"/>
      <c r="M52" s="2"/>
      <c r="N52" s="2"/>
      <c r="O52" s="2"/>
      <c r="P52" s="2"/>
      <c r="Q52" s="2"/>
      <c r="R52" s="2"/>
      <c r="S52" s="2"/>
    </row>
    <row r="53" spans="1:19" x14ac:dyDescent="0.2">
      <c r="A53" s="136"/>
      <c r="B53" s="137"/>
      <c r="C53" s="114"/>
      <c r="D53" s="138"/>
      <c r="E53" s="109"/>
      <c r="F53" s="139"/>
      <c r="G53" s="13"/>
      <c r="H53" s="16"/>
      <c r="I53" s="2"/>
      <c r="J53" s="2"/>
      <c r="K53" s="2"/>
      <c r="L53" s="2"/>
      <c r="M53" s="2"/>
      <c r="N53" s="5"/>
      <c r="O53" s="2"/>
      <c r="P53" s="2"/>
      <c r="Q53" s="2"/>
      <c r="R53" s="2"/>
      <c r="S53" s="2"/>
    </row>
    <row r="54" spans="1:19" x14ac:dyDescent="0.2">
      <c r="A54" s="136"/>
      <c r="B54" s="137"/>
      <c r="C54" s="114"/>
      <c r="D54" s="138"/>
      <c r="E54" s="109"/>
      <c r="F54" s="139"/>
      <c r="G54" s="13"/>
      <c r="H54" s="16"/>
      <c r="I54" s="2"/>
      <c r="J54" s="2"/>
      <c r="K54" s="2"/>
      <c r="L54" s="2"/>
      <c r="M54" s="2"/>
      <c r="N54" s="5"/>
      <c r="O54" s="2"/>
      <c r="P54" s="2"/>
      <c r="Q54" s="2"/>
      <c r="R54" s="2"/>
      <c r="S54" s="2"/>
    </row>
    <row r="55" spans="1:19" ht="15" customHeight="1" x14ac:dyDescent="0.25">
      <c r="A55" s="136"/>
      <c r="B55" s="137"/>
      <c r="C55" s="114"/>
      <c r="D55" s="138"/>
      <c r="E55" s="109"/>
      <c r="F55" s="139"/>
      <c r="G55" s="13"/>
      <c r="H55" s="16"/>
      <c r="I55" s="182" t="s">
        <v>75</v>
      </c>
      <c r="J55" s="187" t="s">
        <v>63</v>
      </c>
      <c r="K55" s="188"/>
      <c r="L55" s="101" t="s">
        <v>64</v>
      </c>
      <c r="M55" s="102" t="s">
        <v>73</v>
      </c>
      <c r="N55" s="101" t="s">
        <v>74</v>
      </c>
      <c r="O55" s="2"/>
      <c r="P55" s="2"/>
      <c r="Q55" s="2"/>
      <c r="R55" s="2"/>
      <c r="S55" s="2"/>
    </row>
    <row r="56" spans="1:19" ht="15" customHeight="1" x14ac:dyDescent="0.25">
      <c r="A56" s="136"/>
      <c r="B56" s="137"/>
      <c r="C56" s="114"/>
      <c r="D56" s="138"/>
      <c r="E56" s="109"/>
      <c r="F56" s="139"/>
      <c r="G56" s="13"/>
      <c r="H56" s="16"/>
      <c r="I56" s="183"/>
      <c r="J56" s="185" t="s">
        <v>65</v>
      </c>
      <c r="K56" s="186"/>
      <c r="L56" s="103">
        <v>0.35</v>
      </c>
      <c r="M56" s="104" t="s">
        <v>66</v>
      </c>
      <c r="N56" s="104" t="s">
        <v>88</v>
      </c>
      <c r="O56" s="2"/>
      <c r="P56" s="2"/>
      <c r="Q56" s="2"/>
      <c r="R56" s="2"/>
      <c r="S56" s="2"/>
    </row>
    <row r="57" spans="1:19" ht="15" customHeight="1" x14ac:dyDescent="0.25">
      <c r="A57" s="136"/>
      <c r="B57" s="137"/>
      <c r="C57" s="114"/>
      <c r="D57" s="138"/>
      <c r="E57" s="109"/>
      <c r="F57" s="139"/>
      <c r="G57" s="13"/>
      <c r="H57" s="16"/>
      <c r="I57" s="183"/>
      <c r="J57" s="185" t="s">
        <v>67</v>
      </c>
      <c r="K57" s="186"/>
      <c r="L57" s="103">
        <v>0.33</v>
      </c>
      <c r="M57" s="104" t="s">
        <v>68</v>
      </c>
      <c r="N57" s="104" t="s">
        <v>89</v>
      </c>
      <c r="O57" s="2"/>
      <c r="P57" s="2"/>
      <c r="Q57" s="2"/>
      <c r="R57" s="2"/>
      <c r="S57" s="2"/>
    </row>
    <row r="58" spans="1:19" ht="15" customHeight="1" x14ac:dyDescent="0.25">
      <c r="A58" s="136"/>
      <c r="B58" s="137"/>
      <c r="C58" s="114"/>
      <c r="D58" s="138"/>
      <c r="E58" s="109"/>
      <c r="F58" s="139"/>
      <c r="G58" s="13"/>
      <c r="H58" s="16"/>
      <c r="I58" s="183"/>
      <c r="J58" s="185" t="s">
        <v>69</v>
      </c>
      <c r="K58" s="186"/>
      <c r="L58" s="103">
        <v>0.3</v>
      </c>
      <c r="M58" s="104" t="s">
        <v>70</v>
      </c>
      <c r="N58" s="104" t="s">
        <v>90</v>
      </c>
      <c r="O58" s="2"/>
      <c r="P58" s="2"/>
      <c r="Q58" s="2"/>
      <c r="R58" s="2"/>
      <c r="S58" s="2"/>
    </row>
    <row r="59" spans="1:19" ht="15" customHeight="1" x14ac:dyDescent="0.25">
      <c r="A59" s="136"/>
      <c r="B59" s="137"/>
      <c r="C59" s="114"/>
      <c r="D59" s="138"/>
      <c r="E59" s="109"/>
      <c r="F59" s="139"/>
      <c r="G59" s="13"/>
      <c r="H59" s="16"/>
      <c r="I59" s="184"/>
      <c r="J59" s="185" t="s">
        <v>71</v>
      </c>
      <c r="K59" s="186"/>
      <c r="L59" s="103">
        <v>0.25</v>
      </c>
      <c r="M59" s="104" t="s">
        <v>72</v>
      </c>
      <c r="N59" s="104" t="s">
        <v>91</v>
      </c>
      <c r="O59" s="2"/>
      <c r="P59" s="2"/>
      <c r="Q59" s="2"/>
      <c r="R59" s="2"/>
      <c r="S59" s="2"/>
    </row>
    <row r="60" spans="1:19" x14ac:dyDescent="0.2">
      <c r="A60" s="136"/>
      <c r="B60" s="137"/>
      <c r="C60" s="114"/>
      <c r="D60" s="138"/>
      <c r="E60" s="109"/>
      <c r="F60" s="139"/>
      <c r="G60" s="13"/>
      <c r="H60" s="16"/>
      <c r="I60" s="2"/>
      <c r="J60" s="2"/>
      <c r="K60" s="2"/>
      <c r="L60" s="2"/>
      <c r="M60" s="2"/>
      <c r="N60" s="2"/>
      <c r="O60" s="2"/>
      <c r="P60" s="2"/>
      <c r="Q60" s="2"/>
      <c r="R60" s="2"/>
      <c r="S60" s="2"/>
    </row>
    <row r="61" spans="1:19" x14ac:dyDescent="0.2">
      <c r="A61" s="136"/>
      <c r="B61" s="137"/>
      <c r="C61" s="114"/>
      <c r="D61" s="138"/>
      <c r="E61" s="109"/>
      <c r="F61" s="139"/>
      <c r="G61" s="13"/>
      <c r="H61" s="16"/>
      <c r="I61" s="2"/>
      <c r="J61" s="2"/>
      <c r="K61" s="2"/>
      <c r="L61" s="2"/>
      <c r="M61" s="2"/>
      <c r="N61" s="2"/>
      <c r="O61" s="2"/>
      <c r="P61" s="2"/>
      <c r="Q61" s="2"/>
      <c r="R61" s="2"/>
      <c r="S61" s="2"/>
    </row>
    <row r="62" spans="1:19" x14ac:dyDescent="0.2">
      <c r="A62" s="136"/>
      <c r="B62" s="137"/>
      <c r="C62" s="114"/>
      <c r="D62" s="138"/>
      <c r="E62" s="109"/>
      <c r="F62" s="139"/>
      <c r="G62" s="13"/>
      <c r="H62" s="16"/>
      <c r="I62" s="2"/>
      <c r="J62" s="2"/>
      <c r="K62" s="2"/>
      <c r="L62" s="2"/>
      <c r="M62" s="2"/>
      <c r="N62" s="2"/>
      <c r="O62" s="2"/>
      <c r="P62" s="2"/>
      <c r="Q62" s="2"/>
      <c r="R62" s="2"/>
      <c r="S62" s="2"/>
    </row>
    <row r="63" spans="1:19" x14ac:dyDescent="0.2">
      <c r="A63" s="136"/>
      <c r="B63" s="137"/>
      <c r="C63" s="114"/>
      <c r="D63" s="138"/>
      <c r="E63" s="109"/>
      <c r="F63" s="139"/>
      <c r="G63" s="13"/>
      <c r="H63" s="16"/>
      <c r="I63" s="2"/>
      <c r="J63" s="2"/>
      <c r="K63" s="2"/>
      <c r="L63" s="2"/>
      <c r="M63" s="2"/>
      <c r="N63" s="2"/>
      <c r="O63" s="2"/>
      <c r="P63" s="2"/>
      <c r="Q63" s="2"/>
      <c r="R63" s="2"/>
      <c r="S63" s="2"/>
    </row>
    <row r="64" spans="1:19" x14ac:dyDescent="0.2">
      <c r="A64" s="136"/>
      <c r="B64" s="137"/>
      <c r="C64" s="114"/>
      <c r="D64" s="138"/>
      <c r="E64" s="109"/>
      <c r="F64" s="139"/>
      <c r="G64" s="13"/>
      <c r="H64" s="16"/>
      <c r="I64" s="2"/>
      <c r="J64" s="2"/>
      <c r="K64" s="2"/>
      <c r="L64" s="2"/>
      <c r="M64" s="2"/>
      <c r="N64" s="2"/>
      <c r="O64" s="2"/>
      <c r="P64" s="2"/>
      <c r="Q64" s="2"/>
      <c r="R64" s="2"/>
      <c r="S64" s="2"/>
    </row>
    <row r="65" spans="1:19" x14ac:dyDescent="0.2">
      <c r="A65" s="136"/>
      <c r="B65" s="137"/>
      <c r="C65" s="114"/>
      <c r="D65" s="138"/>
      <c r="E65" s="109"/>
      <c r="F65" s="139"/>
      <c r="G65" s="13"/>
      <c r="H65" s="16"/>
      <c r="I65" s="2"/>
      <c r="J65" s="2"/>
      <c r="K65" s="2"/>
      <c r="L65" s="2"/>
      <c r="M65" s="2"/>
      <c r="N65" s="2"/>
      <c r="O65" s="2"/>
      <c r="P65" s="2"/>
      <c r="Q65" s="2"/>
      <c r="R65" s="2"/>
      <c r="S65" s="2"/>
    </row>
    <row r="66" spans="1:19" x14ac:dyDescent="0.2">
      <c r="A66" s="136"/>
      <c r="B66" s="137"/>
      <c r="C66" s="114"/>
      <c r="D66" s="138"/>
      <c r="E66" s="109"/>
      <c r="F66" s="139"/>
      <c r="G66" s="13"/>
      <c r="H66" s="16"/>
      <c r="I66" s="2"/>
      <c r="J66" s="2"/>
      <c r="K66" s="2"/>
      <c r="L66" s="2"/>
      <c r="M66" s="2"/>
      <c r="N66" s="2"/>
      <c r="O66" s="2"/>
      <c r="P66" s="2"/>
      <c r="Q66" s="2"/>
      <c r="R66" s="2"/>
      <c r="S66" s="2"/>
    </row>
    <row r="67" spans="1:19" x14ac:dyDescent="0.2">
      <c r="A67" s="136"/>
      <c r="B67" s="137"/>
      <c r="C67" s="114"/>
      <c r="D67" s="138"/>
      <c r="E67" s="109"/>
      <c r="F67" s="139"/>
      <c r="G67" s="13"/>
      <c r="H67" s="16"/>
      <c r="I67" s="2"/>
      <c r="J67" s="2"/>
      <c r="K67" s="2"/>
      <c r="L67" s="2"/>
      <c r="M67" s="2"/>
      <c r="N67" s="2"/>
      <c r="O67" s="2"/>
      <c r="P67" s="2"/>
      <c r="Q67" s="2"/>
      <c r="R67" s="2"/>
      <c r="S67" s="2"/>
    </row>
    <row r="68" spans="1:19" x14ac:dyDescent="0.2">
      <c r="A68" s="136"/>
      <c r="B68" s="137"/>
      <c r="C68" s="114"/>
      <c r="D68" s="138"/>
      <c r="E68" s="109"/>
      <c r="F68" s="139"/>
      <c r="G68" s="13"/>
      <c r="H68" s="16"/>
      <c r="I68" s="2"/>
      <c r="J68" s="2"/>
      <c r="K68" s="2"/>
      <c r="L68" s="2"/>
      <c r="M68" s="2"/>
      <c r="N68" s="2"/>
      <c r="O68" s="2"/>
      <c r="P68" s="2"/>
      <c r="Q68" s="2"/>
      <c r="R68" s="2"/>
      <c r="S68" s="2"/>
    </row>
    <row r="69" spans="1:19" x14ac:dyDescent="0.2">
      <c r="A69" s="136"/>
      <c r="B69" s="137"/>
      <c r="C69" s="114"/>
      <c r="D69" s="138"/>
      <c r="E69" s="109"/>
      <c r="F69" s="139"/>
      <c r="G69" s="13"/>
      <c r="H69" s="16"/>
      <c r="I69" s="2"/>
      <c r="J69" s="2"/>
      <c r="K69" s="2"/>
      <c r="L69" s="2"/>
      <c r="M69" s="2"/>
      <c r="N69" s="2"/>
      <c r="O69" s="2"/>
      <c r="P69" s="2"/>
      <c r="Q69" s="2"/>
      <c r="R69" s="2"/>
      <c r="S69" s="2"/>
    </row>
    <row r="70" spans="1:19" x14ac:dyDescent="0.2">
      <c r="A70" s="136"/>
      <c r="B70" s="137"/>
      <c r="C70" s="114"/>
      <c r="D70" s="138"/>
      <c r="E70" s="109"/>
      <c r="F70" s="139"/>
      <c r="G70" s="13"/>
      <c r="H70" s="16"/>
      <c r="I70" s="2"/>
      <c r="J70" s="2"/>
      <c r="K70" s="2"/>
      <c r="L70" s="2"/>
      <c r="M70" s="2"/>
      <c r="N70" s="2"/>
      <c r="O70" s="2"/>
      <c r="P70" s="2"/>
      <c r="Q70" s="2"/>
      <c r="R70" s="2"/>
      <c r="S70" s="2"/>
    </row>
    <row r="71" spans="1:19" x14ac:dyDescent="0.2">
      <c r="A71" s="136"/>
      <c r="B71" s="137"/>
      <c r="C71" s="114"/>
      <c r="D71" s="138"/>
      <c r="E71" s="109"/>
      <c r="F71" s="139"/>
      <c r="G71" s="13"/>
      <c r="H71" s="16"/>
      <c r="I71" s="2"/>
      <c r="J71" s="2"/>
      <c r="K71" s="2"/>
      <c r="L71" s="2"/>
      <c r="M71" s="2"/>
      <c r="N71" s="2"/>
      <c r="O71" s="2"/>
      <c r="P71" s="2"/>
      <c r="Q71" s="2"/>
      <c r="R71" s="2"/>
      <c r="S71" s="2"/>
    </row>
    <row r="72" spans="1:19" x14ac:dyDescent="0.2">
      <c r="A72" s="136"/>
      <c r="B72" s="137"/>
      <c r="C72" s="114"/>
      <c r="D72" s="138"/>
      <c r="E72" s="109"/>
      <c r="F72" s="139"/>
      <c r="G72" s="13"/>
      <c r="H72" s="16"/>
      <c r="I72" s="2"/>
      <c r="J72" s="2"/>
      <c r="K72" s="2"/>
      <c r="L72" s="2"/>
      <c r="M72" s="2"/>
      <c r="N72" s="2"/>
      <c r="O72" s="2"/>
      <c r="P72" s="2"/>
      <c r="Q72" s="2"/>
      <c r="R72" s="2"/>
      <c r="S72" s="2"/>
    </row>
    <row r="73" spans="1:19" x14ac:dyDescent="0.2">
      <c r="A73" s="136"/>
      <c r="B73" s="137"/>
      <c r="C73" s="114"/>
      <c r="D73" s="138"/>
      <c r="E73" s="109"/>
      <c r="F73" s="139"/>
      <c r="G73" s="13"/>
      <c r="H73" s="31"/>
      <c r="I73" s="2"/>
      <c r="J73" s="2"/>
      <c r="K73" s="2"/>
      <c r="L73" s="2"/>
      <c r="M73" s="2"/>
      <c r="N73" s="2"/>
      <c r="O73" s="2"/>
      <c r="P73" s="2"/>
      <c r="Q73" s="2"/>
      <c r="R73" s="2"/>
      <c r="S73" s="2"/>
    </row>
    <row r="74" spans="1:19" x14ac:dyDescent="0.2">
      <c r="A74" s="136"/>
      <c r="B74" s="137"/>
      <c r="C74" s="114"/>
      <c r="D74" s="138"/>
      <c r="E74" s="109"/>
      <c r="F74" s="139"/>
      <c r="G74" s="13"/>
      <c r="H74" s="16"/>
      <c r="I74" s="2"/>
      <c r="J74" s="2"/>
      <c r="K74" s="2"/>
      <c r="L74" s="2"/>
      <c r="M74" s="2"/>
      <c r="N74" s="2"/>
      <c r="O74" s="2"/>
      <c r="P74" s="2"/>
      <c r="Q74" s="2"/>
      <c r="R74" s="2"/>
      <c r="S74" s="2"/>
    </row>
    <row r="75" spans="1:19" x14ac:dyDescent="0.2">
      <c r="A75" s="136"/>
      <c r="B75" s="137"/>
      <c r="C75" s="114"/>
      <c r="D75" s="138"/>
      <c r="E75" s="109"/>
      <c r="F75" s="139"/>
      <c r="G75" s="13"/>
      <c r="H75" s="16"/>
      <c r="I75" s="2"/>
      <c r="J75" s="2"/>
      <c r="K75" s="2"/>
      <c r="L75" s="2"/>
      <c r="M75" s="2"/>
      <c r="N75" s="2"/>
      <c r="O75" s="2"/>
      <c r="P75" s="2"/>
      <c r="Q75" s="2"/>
      <c r="R75" s="2"/>
      <c r="S75" s="2"/>
    </row>
    <row r="76" spans="1:19" x14ac:dyDescent="0.2">
      <c r="A76" s="136"/>
      <c r="B76" s="137"/>
      <c r="C76" s="114"/>
      <c r="D76" s="138"/>
      <c r="E76" s="109"/>
      <c r="F76" s="139"/>
      <c r="G76" s="13"/>
      <c r="H76" s="16"/>
      <c r="I76" s="2"/>
      <c r="J76" s="2"/>
      <c r="K76" s="2"/>
      <c r="L76" s="2"/>
      <c r="M76" s="2"/>
      <c r="N76" s="2"/>
      <c r="O76" s="2"/>
      <c r="P76" s="2"/>
      <c r="Q76" s="2"/>
      <c r="R76" s="2"/>
      <c r="S76" s="2"/>
    </row>
    <row r="77" spans="1:19" x14ac:dyDescent="0.2">
      <c r="A77" s="136"/>
      <c r="B77" s="137"/>
      <c r="C77" s="114"/>
      <c r="D77" s="138"/>
      <c r="E77" s="109"/>
      <c r="F77" s="139"/>
      <c r="G77" s="13"/>
      <c r="H77" s="16"/>
      <c r="I77" s="2"/>
      <c r="J77" s="2"/>
      <c r="K77" s="2"/>
      <c r="L77" s="2"/>
      <c r="M77" s="2"/>
      <c r="N77" s="2"/>
      <c r="O77" s="2"/>
      <c r="P77" s="2"/>
      <c r="Q77" s="2"/>
      <c r="R77" s="2"/>
      <c r="S77" s="2"/>
    </row>
    <row r="78" spans="1:19" x14ac:dyDescent="0.2">
      <c r="A78" s="136"/>
      <c r="B78" s="137"/>
      <c r="C78" s="114"/>
      <c r="D78" s="138"/>
      <c r="E78" s="109"/>
      <c r="F78" s="139"/>
      <c r="G78" s="13"/>
      <c r="H78" s="16"/>
      <c r="I78" s="2"/>
      <c r="J78" s="2"/>
      <c r="K78" s="2"/>
      <c r="L78" s="2"/>
      <c r="M78" s="2"/>
      <c r="N78" s="2"/>
      <c r="O78" s="2"/>
      <c r="P78" s="2"/>
      <c r="Q78" s="2"/>
      <c r="R78" s="2"/>
      <c r="S78" s="2"/>
    </row>
    <row r="79" spans="1:19" x14ac:dyDescent="0.2">
      <c r="A79" s="136"/>
      <c r="B79" s="137"/>
      <c r="C79" s="114"/>
      <c r="D79" s="138"/>
      <c r="E79" s="109"/>
      <c r="F79" s="139"/>
      <c r="G79" s="13"/>
      <c r="H79" s="16"/>
      <c r="I79" s="2"/>
      <c r="J79" s="2"/>
      <c r="K79" s="2"/>
      <c r="L79" s="2"/>
      <c r="M79" s="2"/>
      <c r="N79" s="2"/>
      <c r="O79" s="2"/>
      <c r="P79" s="2"/>
      <c r="Q79" s="2"/>
      <c r="R79" s="2"/>
      <c r="S79" s="2"/>
    </row>
    <row r="80" spans="1:19" x14ac:dyDescent="0.2">
      <c r="A80" s="136"/>
      <c r="B80" s="137"/>
      <c r="C80" s="114"/>
      <c r="D80" s="138"/>
      <c r="E80" s="109"/>
      <c r="F80" s="139"/>
      <c r="G80" s="13"/>
      <c r="H80" s="16"/>
      <c r="I80" s="2"/>
      <c r="J80" s="2"/>
      <c r="K80" s="2"/>
      <c r="L80" s="2"/>
      <c r="M80" s="2"/>
      <c r="N80" s="2"/>
      <c r="O80" s="2"/>
      <c r="P80" s="2"/>
      <c r="Q80" s="2"/>
      <c r="R80" s="2"/>
      <c r="S80" s="2"/>
    </row>
    <row r="81" spans="1:19" x14ac:dyDescent="0.2">
      <c r="A81" s="136"/>
      <c r="B81" s="137"/>
      <c r="C81" s="114"/>
      <c r="D81" s="138"/>
      <c r="E81" s="109"/>
      <c r="F81" s="139"/>
      <c r="G81" s="13"/>
      <c r="H81" s="16"/>
      <c r="I81" s="2"/>
      <c r="J81" s="2"/>
      <c r="K81" s="2"/>
      <c r="L81" s="2"/>
      <c r="M81" s="2"/>
      <c r="N81" s="2"/>
      <c r="O81" s="2"/>
      <c r="P81" s="2"/>
      <c r="Q81" s="2"/>
      <c r="R81" s="2"/>
      <c r="S81" s="2"/>
    </row>
    <row r="82" spans="1:19" x14ac:dyDescent="0.2">
      <c r="A82" s="136"/>
      <c r="B82" s="137"/>
      <c r="C82" s="114"/>
      <c r="D82" s="138"/>
      <c r="E82" s="109"/>
      <c r="F82" s="139"/>
      <c r="G82" s="13"/>
      <c r="H82" s="16"/>
      <c r="I82" s="2"/>
      <c r="J82" s="2"/>
      <c r="K82" s="2"/>
      <c r="L82" s="2"/>
      <c r="M82" s="2"/>
      <c r="N82" s="2"/>
      <c r="O82" s="2"/>
      <c r="P82" s="2"/>
      <c r="Q82" s="2"/>
      <c r="R82" s="2"/>
      <c r="S82" s="2"/>
    </row>
    <row r="83" spans="1:19" x14ac:dyDescent="0.2">
      <c r="A83" s="136"/>
      <c r="B83" s="137"/>
      <c r="C83" s="114"/>
      <c r="D83" s="138"/>
      <c r="E83" s="109"/>
      <c r="F83" s="139"/>
      <c r="G83" s="13"/>
      <c r="H83" s="16"/>
      <c r="I83" s="2"/>
      <c r="J83" s="2"/>
      <c r="K83" s="2"/>
      <c r="L83" s="2"/>
      <c r="M83" s="2"/>
      <c r="N83" s="2"/>
      <c r="O83" s="2"/>
      <c r="P83" s="2"/>
      <c r="Q83" s="2"/>
      <c r="R83" s="2"/>
      <c r="S83" s="2"/>
    </row>
    <row r="84" spans="1:19" x14ac:dyDescent="0.2">
      <c r="A84" s="136"/>
      <c r="B84" s="137"/>
      <c r="C84" s="114"/>
      <c r="D84" s="138"/>
      <c r="E84" s="109"/>
      <c r="F84" s="139"/>
      <c r="G84" s="13"/>
      <c r="H84" s="16"/>
      <c r="I84" s="2"/>
      <c r="J84" s="2"/>
      <c r="K84" s="2"/>
      <c r="L84" s="2"/>
      <c r="M84" s="2"/>
      <c r="N84" s="2"/>
      <c r="O84" s="2"/>
      <c r="P84" s="2"/>
      <c r="Q84" s="2"/>
      <c r="R84" s="2"/>
      <c r="S84" s="2"/>
    </row>
    <row r="85" spans="1:19" x14ac:dyDescent="0.2">
      <c r="A85" s="136"/>
      <c r="B85" s="137"/>
      <c r="C85" s="114"/>
      <c r="D85" s="138"/>
      <c r="E85" s="109"/>
      <c r="F85" s="139"/>
      <c r="G85" s="13"/>
      <c r="H85" s="16"/>
      <c r="I85" s="2"/>
      <c r="J85" s="2"/>
      <c r="K85" s="2"/>
      <c r="L85" s="2"/>
      <c r="M85" s="2"/>
      <c r="N85" s="2"/>
      <c r="O85" s="2"/>
      <c r="P85" s="2"/>
      <c r="Q85" s="2"/>
      <c r="R85" s="2"/>
      <c r="S85" s="2"/>
    </row>
    <row r="86" spans="1:19" x14ac:dyDescent="0.2">
      <c r="A86" s="136"/>
      <c r="B86" s="137"/>
      <c r="C86" s="114"/>
      <c r="D86" s="138"/>
      <c r="E86" s="109"/>
      <c r="F86" s="139"/>
      <c r="G86" s="13"/>
      <c r="H86" s="16"/>
      <c r="I86" s="2"/>
      <c r="J86" s="2"/>
      <c r="K86" s="2"/>
      <c r="L86" s="2"/>
      <c r="M86" s="2"/>
      <c r="N86" s="2"/>
      <c r="O86" s="2"/>
      <c r="P86" s="2"/>
      <c r="Q86" s="2"/>
      <c r="R86" s="2"/>
      <c r="S86" s="2"/>
    </row>
    <row r="87" spans="1:19" x14ac:dyDescent="0.2">
      <c r="A87" s="110" t="s">
        <v>92</v>
      </c>
      <c r="B87" s="111"/>
      <c r="C87" s="86">
        <f>SUM(C88:C107)</f>
        <v>0</v>
      </c>
      <c r="D87" s="138"/>
      <c r="E87" s="119"/>
      <c r="F87" s="139"/>
      <c r="G87" s="36"/>
      <c r="H87" s="16"/>
      <c r="I87" s="2"/>
      <c r="J87" s="2"/>
      <c r="K87" s="2"/>
      <c r="L87" s="2"/>
      <c r="M87" s="2"/>
      <c r="N87" s="2"/>
      <c r="O87" s="2"/>
      <c r="P87" s="2"/>
      <c r="Q87" s="2"/>
      <c r="R87" s="2"/>
      <c r="S87" s="2"/>
    </row>
    <row r="88" spans="1:19" x14ac:dyDescent="0.2">
      <c r="A88" s="136"/>
      <c r="B88" s="141"/>
      <c r="C88" s="114"/>
      <c r="D88" s="138"/>
      <c r="E88" s="109"/>
      <c r="F88" s="139"/>
      <c r="G88" s="13"/>
      <c r="H88" s="16"/>
      <c r="I88" s="2"/>
      <c r="J88" s="2"/>
      <c r="K88" s="2"/>
      <c r="L88" s="2"/>
      <c r="M88" s="5"/>
      <c r="N88" s="5"/>
      <c r="O88" s="2"/>
      <c r="P88" s="2"/>
      <c r="Q88" s="2"/>
      <c r="R88" s="2"/>
      <c r="S88" s="2"/>
    </row>
    <row r="89" spans="1:19" x14ac:dyDescent="0.2">
      <c r="A89" s="136"/>
      <c r="B89" s="141"/>
      <c r="C89" s="114"/>
      <c r="D89" s="138"/>
      <c r="E89" s="109"/>
      <c r="F89" s="139"/>
      <c r="G89" s="13"/>
      <c r="H89" s="16"/>
      <c r="I89" s="2"/>
      <c r="J89" s="2"/>
      <c r="K89" s="2"/>
      <c r="L89" s="2"/>
      <c r="M89" s="98"/>
      <c r="N89" s="2"/>
      <c r="O89" s="2"/>
      <c r="P89" s="2"/>
      <c r="Q89" s="2"/>
      <c r="R89" s="2"/>
      <c r="S89" s="2"/>
    </row>
    <row r="90" spans="1:19" x14ac:dyDescent="0.2">
      <c r="A90" s="136"/>
      <c r="B90" s="141"/>
      <c r="C90" s="114"/>
      <c r="D90" s="138"/>
      <c r="E90" s="109"/>
      <c r="F90" s="139"/>
      <c r="G90" s="13"/>
      <c r="H90" s="16"/>
      <c r="I90" s="2"/>
      <c r="J90" s="2"/>
      <c r="K90" s="2"/>
      <c r="L90" s="2"/>
      <c r="M90" s="2"/>
      <c r="N90" s="2"/>
      <c r="O90" s="2"/>
      <c r="P90" s="2"/>
      <c r="Q90" s="2"/>
      <c r="R90" s="2"/>
      <c r="S90" s="2"/>
    </row>
    <row r="91" spans="1:19" x14ac:dyDescent="0.2">
      <c r="A91" s="136"/>
      <c r="B91" s="141"/>
      <c r="C91" s="114"/>
      <c r="D91" s="138"/>
      <c r="E91" s="109"/>
      <c r="F91" s="139"/>
      <c r="G91" s="21"/>
      <c r="H91" s="16"/>
      <c r="I91" s="2"/>
      <c r="J91" s="2"/>
      <c r="K91" s="2"/>
      <c r="L91" s="2"/>
      <c r="M91" s="2"/>
      <c r="N91" s="2"/>
      <c r="O91" s="2"/>
      <c r="P91" s="2"/>
      <c r="Q91" s="2"/>
      <c r="R91" s="2"/>
      <c r="S91" s="2"/>
    </row>
    <row r="92" spans="1:19" x14ac:dyDescent="0.2">
      <c r="A92" s="136"/>
      <c r="B92" s="141"/>
      <c r="C92" s="114"/>
      <c r="D92" s="138"/>
      <c r="E92" s="109"/>
      <c r="F92" s="139"/>
      <c r="G92" s="21"/>
      <c r="H92" s="16"/>
      <c r="I92" s="2"/>
      <c r="J92" s="2"/>
      <c r="K92" s="2"/>
      <c r="L92" s="2"/>
      <c r="M92" s="2"/>
      <c r="N92" s="2"/>
      <c r="O92" s="2"/>
      <c r="P92" s="2"/>
      <c r="Q92" s="2"/>
      <c r="R92" s="2"/>
      <c r="S92" s="2"/>
    </row>
    <row r="93" spans="1:19" x14ac:dyDescent="0.2">
      <c r="A93" s="136"/>
      <c r="B93" s="141"/>
      <c r="C93" s="114"/>
      <c r="D93" s="138"/>
      <c r="E93" s="109"/>
      <c r="F93" s="139"/>
      <c r="G93" s="21"/>
      <c r="H93" s="16"/>
      <c r="I93" s="2"/>
      <c r="J93" s="2"/>
      <c r="K93" s="2"/>
      <c r="L93" s="2"/>
      <c r="M93" s="2"/>
      <c r="N93" s="2"/>
      <c r="O93" s="2"/>
      <c r="P93" s="2"/>
      <c r="Q93" s="2"/>
      <c r="R93" s="2"/>
      <c r="S93" s="2"/>
    </row>
    <row r="94" spans="1:19" x14ac:dyDescent="0.2">
      <c r="A94" s="136"/>
      <c r="B94" s="141"/>
      <c r="C94" s="114"/>
      <c r="D94" s="138"/>
      <c r="E94" s="109"/>
      <c r="F94" s="139"/>
      <c r="G94" s="21"/>
      <c r="H94" s="16"/>
      <c r="I94" s="2"/>
      <c r="J94" s="2"/>
      <c r="K94" s="2"/>
      <c r="L94" s="2"/>
      <c r="M94" s="2"/>
      <c r="N94" s="2"/>
      <c r="O94" s="2"/>
      <c r="P94" s="2"/>
      <c r="Q94" s="2"/>
      <c r="R94" s="2"/>
      <c r="S94" s="2"/>
    </row>
    <row r="95" spans="1:19" x14ac:dyDescent="0.2">
      <c r="A95" s="136"/>
      <c r="B95" s="141"/>
      <c r="C95" s="114"/>
      <c r="D95" s="138"/>
      <c r="E95" s="109"/>
      <c r="F95" s="139"/>
      <c r="G95" s="21"/>
      <c r="H95" s="16"/>
      <c r="I95" s="2"/>
      <c r="J95" s="2"/>
      <c r="K95" s="2"/>
      <c r="L95" s="2"/>
      <c r="M95" s="2"/>
      <c r="N95" s="2"/>
      <c r="O95" s="2"/>
      <c r="P95" s="2"/>
      <c r="Q95" s="2"/>
      <c r="R95" s="2"/>
      <c r="S95" s="2"/>
    </row>
    <row r="96" spans="1:19" x14ac:dyDescent="0.2">
      <c r="A96" s="136"/>
      <c r="B96" s="141"/>
      <c r="C96" s="114"/>
      <c r="D96" s="138"/>
      <c r="E96" s="109"/>
      <c r="F96" s="139"/>
      <c r="G96" s="21"/>
      <c r="H96" s="16"/>
      <c r="I96" s="2"/>
      <c r="J96" s="2"/>
      <c r="K96" s="2"/>
      <c r="L96" s="2"/>
      <c r="M96" s="2"/>
      <c r="N96" s="2"/>
      <c r="O96" s="2"/>
      <c r="P96" s="2"/>
      <c r="Q96" s="2"/>
      <c r="R96" s="2"/>
      <c r="S96" s="2"/>
    </row>
    <row r="97" spans="1:19" x14ac:dyDescent="0.2">
      <c r="A97" s="136"/>
      <c r="B97" s="141"/>
      <c r="C97" s="114"/>
      <c r="D97" s="138"/>
      <c r="E97" s="109"/>
      <c r="F97" s="139"/>
      <c r="G97" s="21"/>
      <c r="H97" s="16"/>
      <c r="I97" s="2"/>
      <c r="J97" s="2"/>
      <c r="K97" s="2"/>
      <c r="L97" s="2"/>
      <c r="M97" s="2"/>
      <c r="N97" s="2"/>
      <c r="O97" s="2"/>
      <c r="P97" s="2"/>
      <c r="Q97" s="2"/>
      <c r="R97" s="2"/>
      <c r="S97" s="2"/>
    </row>
    <row r="98" spans="1:19" x14ac:dyDescent="0.2">
      <c r="A98" s="136"/>
      <c r="B98" s="141"/>
      <c r="C98" s="114"/>
      <c r="D98" s="138"/>
      <c r="E98" s="109"/>
      <c r="F98" s="139"/>
      <c r="G98" s="21"/>
      <c r="H98" s="16"/>
      <c r="I98" s="2"/>
      <c r="J98" s="2"/>
      <c r="K98" s="2"/>
      <c r="L98" s="2"/>
      <c r="M98" s="2"/>
      <c r="N98" s="2"/>
      <c r="O98" s="2"/>
      <c r="P98" s="2"/>
      <c r="Q98" s="2"/>
      <c r="R98" s="2"/>
      <c r="S98" s="2"/>
    </row>
    <row r="99" spans="1:19" x14ac:dyDescent="0.2">
      <c r="A99" s="136"/>
      <c r="B99" s="141"/>
      <c r="C99" s="114"/>
      <c r="D99" s="138"/>
      <c r="E99" s="109"/>
      <c r="F99" s="139"/>
      <c r="G99" s="21"/>
      <c r="H99" s="16"/>
      <c r="I99" s="2"/>
      <c r="J99" s="2"/>
      <c r="K99" s="2"/>
      <c r="L99" s="2"/>
      <c r="M99" s="2"/>
      <c r="N99" s="2"/>
      <c r="O99" s="2"/>
      <c r="P99" s="2"/>
      <c r="Q99" s="2"/>
      <c r="R99" s="2"/>
      <c r="S99" s="2"/>
    </row>
    <row r="100" spans="1:19" x14ac:dyDescent="0.2">
      <c r="A100" s="136"/>
      <c r="B100" s="141"/>
      <c r="C100" s="114"/>
      <c r="D100" s="138"/>
      <c r="E100" s="109"/>
      <c r="F100" s="139"/>
      <c r="G100" s="21"/>
      <c r="H100" s="16"/>
      <c r="I100" s="2"/>
      <c r="J100" s="2"/>
      <c r="K100" s="2"/>
      <c r="L100" s="2"/>
      <c r="M100" s="2"/>
      <c r="N100" s="2"/>
      <c r="O100" s="2"/>
      <c r="P100" s="2"/>
      <c r="Q100" s="2"/>
      <c r="R100" s="2"/>
      <c r="S100" s="2"/>
    </row>
    <row r="101" spans="1:19" x14ac:dyDescent="0.2">
      <c r="A101" s="136"/>
      <c r="B101" s="141"/>
      <c r="C101" s="114"/>
      <c r="D101" s="138"/>
      <c r="E101" s="109"/>
      <c r="F101" s="139"/>
      <c r="G101" s="21"/>
      <c r="H101" s="16"/>
      <c r="I101" s="2"/>
      <c r="J101" s="2"/>
      <c r="K101" s="2"/>
      <c r="L101" s="2"/>
      <c r="M101" s="2"/>
      <c r="N101" s="2"/>
      <c r="O101" s="2"/>
      <c r="P101" s="2"/>
      <c r="Q101" s="2"/>
      <c r="R101" s="2"/>
      <c r="S101" s="2"/>
    </row>
    <row r="102" spans="1:19" x14ac:dyDescent="0.2">
      <c r="A102" s="136"/>
      <c r="B102" s="141"/>
      <c r="C102" s="114"/>
      <c r="D102" s="138"/>
      <c r="E102" s="109"/>
      <c r="F102" s="139"/>
      <c r="G102" s="21"/>
      <c r="H102" s="16"/>
      <c r="I102" s="2"/>
      <c r="J102" s="2"/>
      <c r="K102" s="2"/>
      <c r="L102" s="2"/>
      <c r="M102" s="2"/>
      <c r="N102" s="2"/>
      <c r="O102" s="2"/>
      <c r="P102" s="2"/>
      <c r="Q102" s="2"/>
      <c r="R102" s="2"/>
      <c r="S102" s="2"/>
    </row>
    <row r="103" spans="1:19" x14ac:dyDescent="0.2">
      <c r="A103" s="136"/>
      <c r="B103" s="141"/>
      <c r="C103" s="114"/>
      <c r="D103" s="138"/>
      <c r="E103" s="109"/>
      <c r="F103" s="139"/>
      <c r="G103" s="21"/>
      <c r="H103" s="16"/>
      <c r="I103" s="2"/>
      <c r="J103" s="2"/>
      <c r="K103" s="2"/>
      <c r="L103" s="2"/>
      <c r="M103" s="2"/>
      <c r="N103" s="2"/>
      <c r="O103" s="2"/>
      <c r="P103" s="2"/>
      <c r="Q103" s="2"/>
      <c r="R103" s="2"/>
      <c r="S103" s="2"/>
    </row>
    <row r="104" spans="1:19" x14ac:dyDescent="0.2">
      <c r="A104" s="136"/>
      <c r="B104" s="141"/>
      <c r="C104" s="114"/>
      <c r="D104" s="138"/>
      <c r="E104" s="109"/>
      <c r="F104" s="139"/>
      <c r="G104" s="21"/>
      <c r="H104" s="16"/>
      <c r="I104" s="2"/>
      <c r="J104" s="2"/>
      <c r="K104" s="2"/>
      <c r="L104" s="2"/>
      <c r="M104" s="2"/>
      <c r="N104" s="2"/>
      <c r="O104" s="2"/>
      <c r="P104" s="2"/>
      <c r="Q104" s="2"/>
      <c r="R104" s="2"/>
      <c r="S104" s="2"/>
    </row>
    <row r="105" spans="1:19" x14ac:dyDescent="0.2">
      <c r="A105" s="136"/>
      <c r="B105" s="141"/>
      <c r="C105" s="114"/>
      <c r="D105" s="138"/>
      <c r="E105" s="109"/>
      <c r="F105" s="139"/>
      <c r="G105" s="21"/>
      <c r="H105" s="16"/>
      <c r="I105" s="2"/>
      <c r="J105" s="2"/>
      <c r="K105" s="2"/>
      <c r="L105" s="2"/>
      <c r="M105" s="2"/>
      <c r="N105" s="2"/>
      <c r="O105" s="2"/>
      <c r="P105" s="2"/>
      <c r="Q105" s="2"/>
      <c r="R105" s="2"/>
      <c r="S105" s="2"/>
    </row>
    <row r="106" spans="1:19" x14ac:dyDescent="0.2">
      <c r="A106" s="136"/>
      <c r="B106" s="141"/>
      <c r="C106" s="114"/>
      <c r="D106" s="138"/>
      <c r="E106" s="109"/>
      <c r="F106" s="139"/>
      <c r="G106" s="21"/>
      <c r="H106" s="16"/>
      <c r="I106" s="2"/>
      <c r="J106" s="2"/>
      <c r="K106" s="2"/>
      <c r="L106" s="2"/>
      <c r="M106" s="2"/>
      <c r="N106" s="2"/>
      <c r="O106" s="2"/>
      <c r="P106" s="2"/>
      <c r="Q106" s="2"/>
      <c r="R106" s="2"/>
      <c r="S106" s="2"/>
    </row>
    <row r="107" spans="1:19" x14ac:dyDescent="0.2">
      <c r="A107" s="136"/>
      <c r="B107" s="141"/>
      <c r="C107" s="114"/>
      <c r="D107" s="138"/>
      <c r="E107" s="109"/>
      <c r="F107" s="139"/>
      <c r="G107" s="21"/>
      <c r="H107" s="16"/>
      <c r="I107" s="2"/>
      <c r="J107" s="2"/>
      <c r="K107" s="2"/>
      <c r="L107" s="2"/>
      <c r="M107" s="2"/>
      <c r="N107" s="2"/>
      <c r="O107" s="2"/>
      <c r="P107" s="2"/>
      <c r="Q107" s="2"/>
      <c r="R107" s="2"/>
      <c r="S107" s="2"/>
    </row>
    <row r="108" spans="1:19" x14ac:dyDescent="0.2">
      <c r="A108" s="112" t="s">
        <v>93</v>
      </c>
      <c r="B108" s="113"/>
      <c r="C108" s="95">
        <f>SUM(C109:C128)</f>
        <v>0</v>
      </c>
      <c r="D108" s="138"/>
      <c r="E108" s="118"/>
      <c r="F108" s="139"/>
      <c r="G108" s="99"/>
      <c r="H108" s="16"/>
      <c r="I108" s="2"/>
      <c r="J108" s="2"/>
      <c r="K108" s="2"/>
      <c r="L108" s="2"/>
      <c r="M108" s="2"/>
      <c r="N108" s="2"/>
      <c r="O108" s="2"/>
      <c r="P108" s="2"/>
      <c r="Q108" s="2"/>
      <c r="R108" s="2"/>
      <c r="S108" s="2"/>
    </row>
    <row r="109" spans="1:19" x14ac:dyDescent="0.2">
      <c r="A109" s="136"/>
      <c r="B109" s="141"/>
      <c r="C109" s="114"/>
      <c r="D109" s="138"/>
      <c r="E109" s="109"/>
      <c r="F109" s="139"/>
      <c r="G109" s="13"/>
      <c r="H109" s="16"/>
      <c r="I109" s="107"/>
      <c r="J109" s="2"/>
      <c r="K109" s="2"/>
      <c r="L109" s="2"/>
      <c r="M109" s="2"/>
      <c r="N109" s="2"/>
      <c r="O109" s="2"/>
      <c r="P109" s="2"/>
      <c r="Q109" s="2"/>
      <c r="R109" s="2"/>
      <c r="S109" s="2"/>
    </row>
    <row r="110" spans="1:19" x14ac:dyDescent="0.2">
      <c r="A110" s="136"/>
      <c r="B110" s="141"/>
      <c r="C110" s="114"/>
      <c r="D110" s="138"/>
      <c r="E110" s="109"/>
      <c r="F110" s="139"/>
      <c r="G110" s="13"/>
      <c r="H110" s="16"/>
      <c r="I110" s="107"/>
      <c r="J110" s="2"/>
      <c r="K110" s="2"/>
      <c r="L110" s="2"/>
      <c r="M110" s="2"/>
      <c r="N110" s="2"/>
      <c r="O110" s="2"/>
      <c r="P110" s="2"/>
      <c r="Q110" s="2"/>
      <c r="R110" s="2"/>
      <c r="S110" s="2"/>
    </row>
    <row r="111" spans="1:19" x14ac:dyDescent="0.2">
      <c r="A111" s="136"/>
      <c r="B111" s="141"/>
      <c r="C111" s="114"/>
      <c r="D111" s="138"/>
      <c r="E111" s="109"/>
      <c r="F111" s="139"/>
      <c r="G111" s="13"/>
      <c r="H111" s="16"/>
      <c r="I111" s="107"/>
      <c r="J111" s="2"/>
      <c r="K111" s="2"/>
      <c r="L111" s="2"/>
      <c r="M111" s="2"/>
      <c r="N111" s="2"/>
      <c r="O111" s="2"/>
      <c r="P111" s="2"/>
      <c r="Q111" s="2"/>
      <c r="R111" s="2"/>
      <c r="S111" s="2"/>
    </row>
    <row r="112" spans="1:19" x14ac:dyDescent="0.2">
      <c r="A112" s="136"/>
      <c r="B112" s="141"/>
      <c r="C112" s="114"/>
      <c r="D112" s="138"/>
      <c r="E112" s="109"/>
      <c r="F112" s="139"/>
      <c r="G112" s="13"/>
      <c r="H112" s="16"/>
      <c r="I112" s="107"/>
      <c r="J112" s="2"/>
      <c r="K112" s="2"/>
      <c r="L112" s="2"/>
      <c r="M112" s="2"/>
      <c r="N112" s="2"/>
      <c r="O112" s="2"/>
      <c r="P112" s="2"/>
      <c r="Q112" s="2"/>
      <c r="R112" s="2"/>
      <c r="S112" s="2"/>
    </row>
    <row r="113" spans="1:19" x14ac:dyDescent="0.2">
      <c r="A113" s="136"/>
      <c r="B113" s="141"/>
      <c r="C113" s="114"/>
      <c r="D113" s="138"/>
      <c r="E113" s="109"/>
      <c r="F113" s="139"/>
      <c r="G113" s="13"/>
      <c r="H113" s="16"/>
      <c r="I113" s="107"/>
      <c r="J113" s="2"/>
      <c r="K113" s="2"/>
      <c r="L113" s="2"/>
      <c r="M113" s="2"/>
      <c r="N113" s="2"/>
      <c r="O113" s="2"/>
      <c r="P113" s="2"/>
      <c r="Q113" s="2"/>
      <c r="R113" s="2"/>
      <c r="S113" s="2"/>
    </row>
    <row r="114" spans="1:19" x14ac:dyDescent="0.2">
      <c r="A114" s="136"/>
      <c r="B114" s="141"/>
      <c r="C114" s="114"/>
      <c r="D114" s="138"/>
      <c r="E114" s="109"/>
      <c r="F114" s="139"/>
      <c r="G114" s="13"/>
      <c r="H114" s="16"/>
      <c r="I114" s="107"/>
      <c r="J114" s="2"/>
      <c r="K114" s="2"/>
      <c r="L114" s="2"/>
      <c r="M114" s="2"/>
      <c r="N114" s="2"/>
      <c r="O114" s="2"/>
      <c r="P114" s="2"/>
      <c r="Q114" s="2"/>
      <c r="R114" s="2"/>
      <c r="S114" s="2"/>
    </row>
    <row r="115" spans="1:19" x14ac:dyDescent="0.2">
      <c r="A115" s="136"/>
      <c r="B115" s="141"/>
      <c r="C115" s="114"/>
      <c r="D115" s="138"/>
      <c r="E115" s="120"/>
      <c r="F115" s="139"/>
      <c r="G115" s="13"/>
      <c r="H115" s="16"/>
      <c r="I115" s="107"/>
      <c r="J115" s="2"/>
      <c r="K115" s="2"/>
      <c r="L115" s="2"/>
      <c r="M115" s="2"/>
      <c r="N115" s="2"/>
      <c r="O115" s="2"/>
      <c r="P115" s="2"/>
      <c r="Q115" s="2"/>
      <c r="R115" s="2"/>
      <c r="S115" s="2"/>
    </row>
    <row r="116" spans="1:19" x14ac:dyDescent="0.2">
      <c r="A116" s="136"/>
      <c r="B116" s="141"/>
      <c r="C116" s="114"/>
      <c r="D116" s="138"/>
      <c r="E116" s="109"/>
      <c r="F116" s="139"/>
      <c r="G116" s="13"/>
      <c r="H116" s="16"/>
      <c r="I116" s="107"/>
      <c r="J116" s="2"/>
      <c r="K116" s="2"/>
      <c r="L116" s="2"/>
      <c r="M116" s="2"/>
      <c r="N116" s="2"/>
      <c r="O116" s="2"/>
      <c r="P116" s="2"/>
      <c r="Q116" s="2"/>
      <c r="R116" s="2"/>
      <c r="S116" s="2"/>
    </row>
    <row r="117" spans="1:19" x14ac:dyDescent="0.2">
      <c r="A117" s="136"/>
      <c r="B117" s="141"/>
      <c r="C117" s="114"/>
      <c r="D117" s="138"/>
      <c r="E117" s="109"/>
      <c r="F117" s="139"/>
      <c r="G117" s="13"/>
      <c r="H117" s="16"/>
      <c r="I117" s="2"/>
      <c r="J117" s="2"/>
      <c r="K117" s="2"/>
      <c r="L117" s="2"/>
      <c r="M117" s="2"/>
      <c r="N117" s="2"/>
      <c r="O117" s="2"/>
      <c r="P117" s="2"/>
      <c r="Q117" s="2"/>
      <c r="R117" s="2"/>
      <c r="S117" s="2"/>
    </row>
    <row r="118" spans="1:19" x14ac:dyDescent="0.2">
      <c r="A118" s="136"/>
      <c r="B118" s="141"/>
      <c r="C118" s="114"/>
      <c r="D118" s="138"/>
      <c r="E118" s="109"/>
      <c r="F118" s="139"/>
      <c r="G118" s="13"/>
      <c r="H118" s="16"/>
      <c r="I118" s="2"/>
      <c r="J118" s="2"/>
      <c r="K118" s="2"/>
      <c r="L118" s="2"/>
      <c r="M118" s="2"/>
      <c r="N118" s="2"/>
      <c r="O118" s="2"/>
      <c r="P118" s="2"/>
      <c r="Q118" s="2"/>
      <c r="R118" s="2"/>
      <c r="S118" s="2"/>
    </row>
    <row r="119" spans="1:19" x14ac:dyDescent="0.2">
      <c r="A119" s="136"/>
      <c r="B119" s="141"/>
      <c r="C119" s="114"/>
      <c r="D119" s="138"/>
      <c r="E119" s="109"/>
      <c r="F119" s="139"/>
      <c r="G119" s="13"/>
      <c r="H119" s="16"/>
      <c r="I119" s="2"/>
      <c r="J119" s="2"/>
      <c r="K119" s="2"/>
      <c r="L119" s="2"/>
      <c r="M119" s="2"/>
      <c r="N119" s="2"/>
      <c r="O119" s="2"/>
      <c r="P119" s="2"/>
      <c r="Q119" s="2"/>
      <c r="R119" s="2"/>
      <c r="S119" s="2"/>
    </row>
    <row r="120" spans="1:19" x14ac:dyDescent="0.2">
      <c r="A120" s="136"/>
      <c r="B120" s="141"/>
      <c r="C120" s="114"/>
      <c r="D120" s="138"/>
      <c r="E120" s="109"/>
      <c r="F120" s="139"/>
      <c r="G120" s="13"/>
      <c r="H120" s="16"/>
      <c r="I120" s="2"/>
      <c r="J120" s="2"/>
      <c r="K120" s="2"/>
      <c r="L120" s="2"/>
      <c r="M120" s="2"/>
      <c r="N120" s="2"/>
      <c r="O120" s="2"/>
      <c r="P120" s="2"/>
      <c r="Q120" s="2"/>
      <c r="R120" s="2"/>
      <c r="S120" s="2"/>
    </row>
    <row r="121" spans="1:19" x14ac:dyDescent="0.2">
      <c r="A121" s="136"/>
      <c r="B121" s="141"/>
      <c r="C121" s="114"/>
      <c r="D121" s="138"/>
      <c r="E121" s="109"/>
      <c r="F121" s="139"/>
      <c r="G121" s="13"/>
      <c r="H121" s="16"/>
      <c r="I121" s="2"/>
      <c r="J121" s="2"/>
      <c r="K121" s="2"/>
      <c r="L121" s="2"/>
      <c r="M121" s="2"/>
      <c r="N121" s="2"/>
      <c r="O121" s="2"/>
      <c r="P121" s="2"/>
      <c r="Q121" s="2"/>
      <c r="R121" s="2"/>
      <c r="S121" s="2"/>
    </row>
    <row r="122" spans="1:19" x14ac:dyDescent="0.2">
      <c r="A122" s="136"/>
      <c r="B122" s="141"/>
      <c r="C122" s="114"/>
      <c r="D122" s="138"/>
      <c r="E122" s="109"/>
      <c r="F122" s="139"/>
      <c r="G122" s="13"/>
      <c r="H122" s="16"/>
      <c r="I122" s="2"/>
      <c r="J122" s="2"/>
      <c r="K122" s="2"/>
      <c r="L122" s="2"/>
      <c r="M122" s="2"/>
      <c r="N122" s="2"/>
      <c r="O122" s="2"/>
      <c r="P122" s="2"/>
      <c r="Q122" s="2"/>
      <c r="R122" s="2"/>
      <c r="S122" s="2"/>
    </row>
    <row r="123" spans="1:19" x14ac:dyDescent="0.2">
      <c r="A123" s="136"/>
      <c r="B123" s="141"/>
      <c r="C123" s="114"/>
      <c r="D123" s="138"/>
      <c r="E123" s="109"/>
      <c r="F123" s="139"/>
      <c r="G123" s="13"/>
      <c r="H123" s="16"/>
      <c r="I123" s="2"/>
      <c r="J123" s="2"/>
      <c r="K123" s="2"/>
      <c r="L123" s="2"/>
      <c r="M123" s="2"/>
      <c r="N123" s="2"/>
      <c r="O123" s="2"/>
      <c r="P123" s="2"/>
      <c r="Q123" s="2"/>
      <c r="R123" s="2"/>
      <c r="S123" s="2"/>
    </row>
    <row r="124" spans="1:19" x14ac:dyDescent="0.2">
      <c r="A124" s="136"/>
      <c r="B124" s="141"/>
      <c r="C124" s="114"/>
      <c r="D124" s="138"/>
      <c r="E124" s="109"/>
      <c r="F124" s="139"/>
      <c r="G124" s="13"/>
      <c r="H124" s="16"/>
      <c r="I124" s="2"/>
      <c r="J124" s="2"/>
      <c r="K124" s="2"/>
      <c r="L124" s="2"/>
      <c r="M124" s="2"/>
      <c r="N124" s="2"/>
      <c r="O124" s="2"/>
      <c r="P124" s="2"/>
      <c r="Q124" s="2"/>
      <c r="R124" s="2"/>
      <c r="S124" s="2"/>
    </row>
    <row r="125" spans="1:19" x14ac:dyDescent="0.2">
      <c r="A125" s="136"/>
      <c r="B125" s="141"/>
      <c r="C125" s="114"/>
      <c r="D125" s="138"/>
      <c r="E125" s="109"/>
      <c r="F125" s="139"/>
      <c r="G125" s="13"/>
      <c r="H125" s="16"/>
      <c r="I125" s="2"/>
      <c r="J125" s="2"/>
      <c r="K125" s="2"/>
      <c r="L125" s="2"/>
      <c r="M125" s="2"/>
      <c r="N125" s="2"/>
      <c r="O125" s="2"/>
      <c r="P125" s="2"/>
      <c r="Q125" s="2"/>
      <c r="R125" s="2"/>
      <c r="S125" s="2"/>
    </row>
    <row r="126" spans="1:19" x14ac:dyDescent="0.2">
      <c r="A126" s="136"/>
      <c r="B126" s="141"/>
      <c r="C126" s="114"/>
      <c r="D126" s="138"/>
      <c r="E126" s="109"/>
      <c r="F126" s="139"/>
      <c r="G126" s="13"/>
      <c r="H126" s="16"/>
      <c r="I126" s="2"/>
      <c r="J126" s="2"/>
      <c r="K126" s="2"/>
      <c r="L126" s="2"/>
      <c r="M126" s="2"/>
      <c r="N126" s="2"/>
      <c r="O126" s="2"/>
      <c r="P126" s="2"/>
      <c r="Q126" s="2"/>
      <c r="R126" s="2"/>
      <c r="S126" s="2"/>
    </row>
    <row r="127" spans="1:19" x14ac:dyDescent="0.2">
      <c r="A127" s="136"/>
      <c r="B127" s="141"/>
      <c r="C127" s="114"/>
      <c r="D127" s="138"/>
      <c r="E127" s="109"/>
      <c r="F127" s="139"/>
      <c r="G127" s="13"/>
      <c r="H127" s="16"/>
      <c r="I127" s="2"/>
      <c r="J127" s="2"/>
      <c r="K127" s="2"/>
      <c r="L127" s="2"/>
      <c r="M127" s="2"/>
      <c r="N127" s="2"/>
      <c r="O127" s="2"/>
      <c r="P127" s="2"/>
      <c r="Q127" s="2"/>
      <c r="R127" s="2"/>
      <c r="S127" s="2"/>
    </row>
    <row r="128" spans="1:19" x14ac:dyDescent="0.2">
      <c r="A128" s="136"/>
      <c r="B128" s="141"/>
      <c r="C128" s="114"/>
      <c r="D128" s="138"/>
      <c r="E128" s="109"/>
      <c r="F128" s="139"/>
      <c r="G128" s="13"/>
      <c r="H128" s="16"/>
      <c r="I128" s="2"/>
      <c r="J128" s="2"/>
      <c r="K128" s="2"/>
      <c r="L128" s="2"/>
      <c r="M128" s="98"/>
      <c r="N128" s="2"/>
      <c r="O128" s="2"/>
      <c r="P128" s="2"/>
      <c r="Q128" s="2"/>
      <c r="R128" s="2"/>
      <c r="S128" s="2"/>
    </row>
    <row r="129" spans="1:19" x14ac:dyDescent="0.2">
      <c r="A129" s="142" t="s">
        <v>94</v>
      </c>
      <c r="B129" s="143"/>
      <c r="C129" s="95">
        <f>SUM(C130:C149)</f>
        <v>0</v>
      </c>
      <c r="D129" s="138"/>
      <c r="E129" s="118"/>
      <c r="F129" s="139"/>
      <c r="G129" s="99"/>
      <c r="H129" s="16"/>
      <c r="I129" s="2"/>
      <c r="J129" s="2"/>
      <c r="K129" s="2"/>
      <c r="L129" s="2"/>
      <c r="M129" s="98"/>
      <c r="N129" s="2"/>
      <c r="O129" s="2"/>
      <c r="P129" s="2"/>
      <c r="Q129" s="2"/>
      <c r="R129" s="2"/>
      <c r="S129" s="2"/>
    </row>
    <row r="130" spans="1:19" x14ac:dyDescent="0.2">
      <c r="A130" s="136"/>
      <c r="B130" s="137"/>
      <c r="C130" s="114"/>
      <c r="D130" s="138"/>
      <c r="E130" s="109"/>
      <c r="F130" s="139"/>
      <c r="G130" s="13"/>
      <c r="H130" s="16"/>
      <c r="I130" s="2"/>
      <c r="J130" s="2"/>
      <c r="K130" s="2"/>
      <c r="L130" s="2"/>
      <c r="M130" s="98"/>
      <c r="N130" s="2"/>
      <c r="O130" s="2"/>
      <c r="P130" s="2"/>
      <c r="Q130" s="2"/>
      <c r="R130" s="2"/>
      <c r="S130" s="2"/>
    </row>
    <row r="131" spans="1:19" x14ac:dyDescent="0.2">
      <c r="A131" s="136"/>
      <c r="B131" s="137"/>
      <c r="C131" s="114"/>
      <c r="D131" s="138"/>
      <c r="E131" s="109"/>
      <c r="F131" s="139"/>
      <c r="G131" s="13"/>
      <c r="H131" s="16"/>
      <c r="I131" s="2"/>
      <c r="J131" s="2"/>
      <c r="K131" s="2"/>
      <c r="L131" s="2"/>
      <c r="M131" s="98"/>
      <c r="N131" s="2"/>
      <c r="O131" s="2"/>
      <c r="P131" s="2"/>
      <c r="Q131" s="2"/>
      <c r="R131" s="2"/>
      <c r="S131" s="2"/>
    </row>
    <row r="132" spans="1:19" x14ac:dyDescent="0.2">
      <c r="A132" s="136"/>
      <c r="B132" s="137"/>
      <c r="C132" s="114"/>
      <c r="D132" s="138"/>
      <c r="E132" s="109"/>
      <c r="F132" s="139"/>
      <c r="G132" s="13"/>
      <c r="H132" s="16"/>
      <c r="I132" s="2"/>
      <c r="J132" s="2"/>
      <c r="K132" s="2"/>
      <c r="L132" s="2"/>
      <c r="M132" s="98"/>
      <c r="N132" s="2"/>
      <c r="O132" s="2"/>
      <c r="P132" s="2"/>
      <c r="Q132" s="2"/>
      <c r="R132" s="2"/>
      <c r="S132" s="2"/>
    </row>
    <row r="133" spans="1:19" x14ac:dyDescent="0.2">
      <c r="A133" s="136"/>
      <c r="B133" s="137"/>
      <c r="C133" s="114"/>
      <c r="D133" s="138"/>
      <c r="E133" s="109"/>
      <c r="F133" s="139"/>
      <c r="G133" s="13"/>
      <c r="H133" s="16"/>
      <c r="I133" s="2"/>
      <c r="J133" s="2"/>
      <c r="K133" s="2"/>
      <c r="L133" s="2"/>
      <c r="M133" s="98"/>
      <c r="N133" s="2"/>
      <c r="O133" s="2"/>
      <c r="P133" s="2"/>
      <c r="Q133" s="2"/>
      <c r="R133" s="2"/>
      <c r="S133" s="2"/>
    </row>
    <row r="134" spans="1:19" x14ac:dyDescent="0.2">
      <c r="A134" s="136"/>
      <c r="B134" s="137"/>
      <c r="C134" s="114"/>
      <c r="D134" s="138"/>
      <c r="E134" s="109"/>
      <c r="F134" s="139"/>
      <c r="G134" s="13"/>
      <c r="H134" s="16"/>
      <c r="I134" s="2"/>
      <c r="J134" s="2"/>
      <c r="K134" s="2"/>
      <c r="L134" s="2"/>
      <c r="M134" s="98"/>
      <c r="N134" s="2"/>
      <c r="O134" s="2"/>
      <c r="P134" s="2"/>
      <c r="Q134" s="2"/>
      <c r="R134" s="2"/>
      <c r="S134" s="2"/>
    </row>
    <row r="135" spans="1:19" x14ac:dyDescent="0.2">
      <c r="A135" s="136"/>
      <c r="B135" s="137"/>
      <c r="C135" s="114"/>
      <c r="D135" s="138"/>
      <c r="E135" s="109"/>
      <c r="F135" s="139"/>
      <c r="G135" s="13"/>
      <c r="H135" s="16"/>
      <c r="I135" s="2"/>
      <c r="J135" s="2"/>
      <c r="K135" s="2"/>
      <c r="L135" s="2"/>
      <c r="M135" s="98"/>
      <c r="N135" s="2"/>
      <c r="O135" s="2"/>
      <c r="P135" s="2"/>
      <c r="Q135" s="2"/>
      <c r="R135" s="2"/>
      <c r="S135" s="2"/>
    </row>
    <row r="136" spans="1:19" x14ac:dyDescent="0.2">
      <c r="A136" s="136"/>
      <c r="B136" s="137"/>
      <c r="C136" s="114"/>
      <c r="D136" s="138"/>
      <c r="E136" s="109"/>
      <c r="F136" s="139"/>
      <c r="G136" s="13"/>
      <c r="H136" s="16"/>
      <c r="I136" s="2"/>
      <c r="J136" s="2"/>
      <c r="K136" s="2"/>
      <c r="L136" s="2"/>
      <c r="M136" s="98"/>
      <c r="N136" s="2"/>
      <c r="O136" s="2"/>
      <c r="P136" s="2"/>
      <c r="Q136" s="2"/>
      <c r="R136" s="2"/>
      <c r="S136" s="2"/>
    </row>
    <row r="137" spans="1:19" x14ac:dyDescent="0.2">
      <c r="A137" s="136"/>
      <c r="B137" s="137"/>
      <c r="C137" s="114"/>
      <c r="D137" s="138"/>
      <c r="E137" s="109"/>
      <c r="F137" s="139"/>
      <c r="G137" s="13"/>
      <c r="H137" s="16"/>
      <c r="I137" s="2"/>
      <c r="J137" s="2"/>
      <c r="K137" s="2"/>
      <c r="L137" s="2"/>
      <c r="M137" s="98"/>
      <c r="N137" s="2"/>
      <c r="O137" s="2"/>
      <c r="P137" s="2"/>
      <c r="Q137" s="2"/>
      <c r="R137" s="2"/>
      <c r="S137" s="2"/>
    </row>
    <row r="138" spans="1:19" x14ac:dyDescent="0.2">
      <c r="A138" s="136"/>
      <c r="B138" s="137"/>
      <c r="C138" s="114"/>
      <c r="D138" s="138"/>
      <c r="E138" s="109"/>
      <c r="F138" s="139"/>
      <c r="G138" s="13"/>
      <c r="H138" s="16"/>
      <c r="I138" s="2"/>
      <c r="J138" s="2"/>
      <c r="K138" s="2"/>
      <c r="L138" s="2"/>
      <c r="M138" s="98"/>
      <c r="N138" s="2"/>
      <c r="O138" s="2"/>
      <c r="P138" s="2"/>
      <c r="Q138" s="2"/>
      <c r="R138" s="2"/>
      <c r="S138" s="2"/>
    </row>
    <row r="139" spans="1:19" x14ac:dyDescent="0.2">
      <c r="A139" s="136"/>
      <c r="B139" s="137"/>
      <c r="C139" s="114"/>
      <c r="D139" s="138"/>
      <c r="E139" s="109"/>
      <c r="F139" s="139"/>
      <c r="G139" s="13"/>
      <c r="H139" s="16"/>
      <c r="I139" s="2"/>
      <c r="J139" s="2"/>
      <c r="K139" s="2"/>
      <c r="L139" s="2"/>
      <c r="M139" s="98"/>
      <c r="N139" s="2"/>
      <c r="O139" s="2"/>
      <c r="P139" s="2"/>
      <c r="Q139" s="2"/>
      <c r="R139" s="2"/>
      <c r="S139" s="2"/>
    </row>
    <row r="140" spans="1:19" x14ac:dyDescent="0.2">
      <c r="A140" s="136"/>
      <c r="B140" s="137"/>
      <c r="C140" s="114"/>
      <c r="D140" s="138"/>
      <c r="E140" s="109"/>
      <c r="F140" s="139"/>
      <c r="G140" s="13"/>
      <c r="H140" s="16"/>
      <c r="I140" s="2"/>
      <c r="J140" s="2"/>
      <c r="K140" s="2"/>
      <c r="L140" s="2"/>
      <c r="M140" s="98"/>
      <c r="N140" s="2"/>
      <c r="O140" s="2"/>
      <c r="P140" s="2"/>
      <c r="Q140" s="2"/>
      <c r="R140" s="2"/>
      <c r="S140" s="2"/>
    </row>
    <row r="141" spans="1:19" x14ac:dyDescent="0.2">
      <c r="A141" s="136"/>
      <c r="B141" s="137"/>
      <c r="C141" s="114"/>
      <c r="D141" s="138"/>
      <c r="E141" s="109"/>
      <c r="F141" s="139"/>
      <c r="G141" s="13"/>
      <c r="H141" s="16"/>
      <c r="I141" s="2"/>
      <c r="J141" s="2"/>
      <c r="K141" s="2"/>
      <c r="L141" s="2"/>
      <c r="M141" s="98"/>
      <c r="N141" s="2"/>
      <c r="O141" s="2"/>
      <c r="P141" s="2"/>
      <c r="Q141" s="2"/>
      <c r="R141" s="2"/>
      <c r="S141" s="2"/>
    </row>
    <row r="142" spans="1:19" x14ac:dyDescent="0.2">
      <c r="A142" s="136"/>
      <c r="B142" s="137"/>
      <c r="C142" s="114"/>
      <c r="D142" s="138"/>
      <c r="E142" s="109"/>
      <c r="F142" s="139"/>
      <c r="G142" s="13"/>
      <c r="H142" s="16"/>
      <c r="I142" s="2"/>
      <c r="J142" s="2"/>
      <c r="K142" s="2"/>
      <c r="L142" s="2"/>
      <c r="M142" s="98"/>
      <c r="N142" s="2"/>
      <c r="O142" s="2"/>
      <c r="P142" s="2"/>
      <c r="Q142" s="2"/>
      <c r="R142" s="2"/>
      <c r="S142" s="2"/>
    </row>
    <row r="143" spans="1:19" x14ac:dyDescent="0.2">
      <c r="A143" s="136"/>
      <c r="B143" s="137"/>
      <c r="C143" s="114"/>
      <c r="D143" s="138"/>
      <c r="E143" s="109"/>
      <c r="F143" s="139"/>
      <c r="G143" s="13"/>
      <c r="H143" s="16"/>
      <c r="I143" s="2"/>
      <c r="J143" s="2"/>
      <c r="K143" s="2"/>
      <c r="L143" s="2"/>
      <c r="M143" s="98"/>
      <c r="N143" s="2"/>
      <c r="O143" s="2"/>
      <c r="P143" s="2"/>
      <c r="Q143" s="2"/>
      <c r="R143" s="2"/>
      <c r="S143" s="2"/>
    </row>
    <row r="144" spans="1:19" x14ac:dyDescent="0.2">
      <c r="A144" s="136"/>
      <c r="B144" s="137"/>
      <c r="C144" s="114"/>
      <c r="D144" s="138"/>
      <c r="E144" s="109"/>
      <c r="F144" s="139"/>
      <c r="G144" s="13"/>
      <c r="H144" s="16"/>
      <c r="I144" s="2"/>
      <c r="J144" s="2"/>
      <c r="K144" s="2"/>
      <c r="L144" s="2"/>
      <c r="M144" s="98"/>
      <c r="N144" s="2"/>
      <c r="O144" s="2"/>
      <c r="P144" s="2"/>
      <c r="Q144" s="2"/>
      <c r="R144" s="2"/>
      <c r="S144" s="2"/>
    </row>
    <row r="145" spans="1:19" x14ac:dyDescent="0.2">
      <c r="A145" s="136"/>
      <c r="B145" s="137"/>
      <c r="C145" s="114"/>
      <c r="D145" s="138"/>
      <c r="E145" s="109"/>
      <c r="F145" s="139"/>
      <c r="G145" s="13"/>
      <c r="H145" s="16"/>
      <c r="I145" s="2"/>
      <c r="J145" s="2"/>
      <c r="K145" s="2"/>
      <c r="L145" s="2"/>
      <c r="M145" s="98"/>
      <c r="N145" s="2"/>
      <c r="O145" s="2"/>
      <c r="P145" s="2"/>
      <c r="Q145" s="2"/>
      <c r="R145" s="2"/>
      <c r="S145" s="2"/>
    </row>
    <row r="146" spans="1:19" x14ac:dyDescent="0.2">
      <c r="A146" s="136"/>
      <c r="B146" s="137"/>
      <c r="C146" s="114"/>
      <c r="D146" s="138"/>
      <c r="E146" s="109"/>
      <c r="F146" s="139"/>
      <c r="G146" s="13"/>
      <c r="H146" s="16"/>
      <c r="I146" s="2"/>
      <c r="J146" s="2"/>
      <c r="K146" s="2"/>
      <c r="L146" s="2"/>
      <c r="M146" s="98"/>
      <c r="N146" s="2"/>
      <c r="O146" s="2"/>
      <c r="P146" s="2"/>
      <c r="Q146" s="2"/>
      <c r="R146" s="2"/>
      <c r="S146" s="2"/>
    </row>
    <row r="147" spans="1:19" x14ac:dyDescent="0.2">
      <c r="A147" s="136"/>
      <c r="B147" s="137"/>
      <c r="C147" s="114"/>
      <c r="D147" s="138"/>
      <c r="E147" s="109"/>
      <c r="F147" s="139"/>
      <c r="G147" s="13"/>
      <c r="H147" s="16"/>
      <c r="I147" s="2"/>
      <c r="J147" s="2"/>
      <c r="K147" s="2"/>
      <c r="L147" s="2"/>
      <c r="M147" s="98"/>
      <c r="N147" s="2"/>
      <c r="O147" s="2"/>
      <c r="P147" s="2"/>
      <c r="Q147" s="2"/>
      <c r="R147" s="2"/>
      <c r="S147" s="2"/>
    </row>
    <row r="148" spans="1:19" x14ac:dyDescent="0.2">
      <c r="A148" s="136"/>
      <c r="B148" s="137"/>
      <c r="C148" s="114"/>
      <c r="D148" s="138"/>
      <c r="E148" s="109"/>
      <c r="F148" s="139"/>
      <c r="G148" s="13"/>
      <c r="H148" s="16"/>
      <c r="I148" s="2"/>
      <c r="J148" s="2"/>
      <c r="K148" s="2"/>
      <c r="L148" s="2"/>
      <c r="M148" s="98"/>
      <c r="N148" s="2"/>
      <c r="O148" s="2"/>
      <c r="P148" s="2"/>
      <c r="Q148" s="2"/>
      <c r="R148" s="2"/>
      <c r="S148" s="2"/>
    </row>
    <row r="149" spans="1:19" x14ac:dyDescent="0.2">
      <c r="A149" s="136"/>
      <c r="B149" s="137"/>
      <c r="C149" s="114"/>
      <c r="D149" s="138"/>
      <c r="E149" s="109"/>
      <c r="F149" s="139"/>
      <c r="G149" s="13"/>
      <c r="H149" s="16"/>
      <c r="I149" s="2"/>
      <c r="J149" s="2"/>
      <c r="K149" s="2"/>
      <c r="L149" s="2"/>
      <c r="M149" s="98"/>
      <c r="N149" s="2"/>
      <c r="O149" s="2"/>
      <c r="P149" s="2"/>
      <c r="Q149" s="2"/>
      <c r="R149" s="2"/>
      <c r="S149" s="2"/>
    </row>
    <row r="150" spans="1:19" x14ac:dyDescent="0.2">
      <c r="A150" s="25"/>
      <c r="B150" s="89"/>
      <c r="C150" s="96">
        <f>C5+C46+C87+C108+C129</f>
        <v>0</v>
      </c>
      <c r="D150" s="47"/>
      <c r="E150" s="47"/>
      <c r="F150" s="115"/>
      <c r="G150" s="47"/>
      <c r="H150" s="47"/>
      <c r="I150" s="2"/>
      <c r="J150" s="2"/>
      <c r="K150" s="2"/>
      <c r="L150" s="2"/>
      <c r="M150" s="2"/>
      <c r="N150" s="2"/>
      <c r="O150" s="2"/>
      <c r="P150" s="2"/>
      <c r="Q150" s="2"/>
      <c r="R150" s="2"/>
      <c r="S150" s="2"/>
    </row>
    <row r="151" spans="1:19" x14ac:dyDescent="0.2">
      <c r="A151" s="2"/>
      <c r="B151" s="87"/>
      <c r="C151" s="2"/>
      <c r="D151" s="5"/>
      <c r="E151" s="2"/>
      <c r="F151" s="5"/>
      <c r="G151" s="2"/>
      <c r="H151" s="52"/>
      <c r="I151" s="46"/>
      <c r="J151" s="46"/>
      <c r="K151" s="46"/>
      <c r="L151" s="53"/>
      <c r="M151" s="2"/>
      <c r="N151" s="2"/>
      <c r="O151" s="2"/>
      <c r="P151" s="2"/>
      <c r="Q151" s="2"/>
      <c r="R151" s="2"/>
      <c r="S151" s="2"/>
    </row>
    <row r="152" spans="1:19" ht="22.5" x14ac:dyDescent="0.2">
      <c r="A152" s="54" t="s">
        <v>0</v>
      </c>
      <c r="B152" s="88" t="s">
        <v>61</v>
      </c>
      <c r="C152" s="181" t="s">
        <v>51</v>
      </c>
      <c r="D152" s="181"/>
      <c r="E152" s="55" t="s">
        <v>52</v>
      </c>
      <c r="F152" s="176" t="s">
        <v>53</v>
      </c>
      <c r="G152" s="177"/>
      <c r="H152" s="173" t="s">
        <v>30</v>
      </c>
      <c r="I152" s="174"/>
      <c r="J152" s="174"/>
      <c r="K152" s="175"/>
      <c r="L152" s="53"/>
      <c r="M152" s="2"/>
      <c r="N152" s="2"/>
      <c r="O152" s="2"/>
      <c r="P152" s="2"/>
      <c r="Q152" s="2"/>
      <c r="R152" s="2"/>
      <c r="S152" s="2"/>
    </row>
    <row r="153" spans="1:19" x14ac:dyDescent="0.2">
      <c r="A153" s="56" t="str">
        <f t="shared" ref="A153:A173" si="0">A5</f>
        <v>1. Entradas</v>
      </c>
      <c r="B153" s="90"/>
      <c r="C153" s="57" t="s">
        <v>10</v>
      </c>
      <c r="D153" s="58" t="s">
        <v>9</v>
      </c>
      <c r="E153" s="58" t="s">
        <v>54</v>
      </c>
      <c r="F153" s="58" t="s">
        <v>55</v>
      </c>
      <c r="G153" s="58" t="s">
        <v>56</v>
      </c>
      <c r="H153" s="59" t="s">
        <v>56</v>
      </c>
      <c r="I153" s="60" t="s">
        <v>10</v>
      </c>
      <c r="J153" s="60" t="s">
        <v>57</v>
      </c>
      <c r="K153" s="60" t="s">
        <v>58</v>
      </c>
      <c r="L153" s="97"/>
      <c r="M153" s="2"/>
      <c r="N153" s="2"/>
      <c r="O153" s="2"/>
      <c r="P153" s="2"/>
      <c r="Q153" s="2"/>
      <c r="R153" s="2"/>
      <c r="S153" s="2"/>
    </row>
    <row r="154" spans="1:19" x14ac:dyDescent="0.2">
      <c r="A154" s="61">
        <f t="shared" si="0"/>
        <v>0</v>
      </c>
      <c r="B154" s="91">
        <f t="shared" ref="B154:B173" si="1">IF(B6=0,0,B6)</f>
        <v>0</v>
      </c>
      <c r="C154" s="62">
        <f t="shared" ref="C154:C193" si="2">H6-(D6*(1+E6))-$L$9*H6</f>
        <v>0</v>
      </c>
      <c r="D154" s="63">
        <f t="shared" ref="D154:D193" si="3">IF(H6=0,0,C154/H6)</f>
        <v>0</v>
      </c>
      <c r="E154" s="63">
        <f t="shared" ref="E154:E173" si="4">(C6*D154)</f>
        <v>0</v>
      </c>
      <c r="F154" s="64">
        <f t="shared" ref="F154:F173" si="5">$F$298*C6</f>
        <v>0</v>
      </c>
      <c r="G154" s="65">
        <f t="shared" ref="G154:G173" si="6">IF(H6=0,0,F154/H6)</f>
        <v>0</v>
      </c>
      <c r="H154" s="66">
        <f t="shared" ref="H154:H173" si="7">IF(H6=0,0,$M$23*C6/H6)</f>
        <v>0</v>
      </c>
      <c r="I154" s="67">
        <f t="shared" ref="I154:I173" si="8">H154*H6</f>
        <v>0</v>
      </c>
      <c r="J154" s="68">
        <f t="shared" ref="J154:J173" si="9">D154*I154</f>
        <v>0</v>
      </c>
      <c r="K154" s="67">
        <f t="shared" ref="K154:K173" si="10">IF($K$17=0,0,H154/$K$17)</f>
        <v>0</v>
      </c>
      <c r="L154" s="105"/>
      <c r="M154" s="5"/>
      <c r="N154" s="5"/>
      <c r="O154" s="2"/>
      <c r="P154" s="2"/>
      <c r="Q154" s="2"/>
      <c r="R154" s="2"/>
      <c r="S154" s="2"/>
    </row>
    <row r="155" spans="1:19" x14ac:dyDescent="0.2">
      <c r="A155" s="61">
        <f t="shared" si="0"/>
        <v>0</v>
      </c>
      <c r="B155" s="91">
        <f t="shared" si="1"/>
        <v>0</v>
      </c>
      <c r="C155" s="62">
        <f t="shared" si="2"/>
        <v>0</v>
      </c>
      <c r="D155" s="63">
        <f t="shared" si="3"/>
        <v>0</v>
      </c>
      <c r="E155" s="63">
        <f t="shared" si="4"/>
        <v>0</v>
      </c>
      <c r="F155" s="64">
        <f t="shared" si="5"/>
        <v>0</v>
      </c>
      <c r="G155" s="65">
        <f t="shared" si="6"/>
        <v>0</v>
      </c>
      <c r="H155" s="66">
        <f t="shared" si="7"/>
        <v>0</v>
      </c>
      <c r="I155" s="67">
        <f t="shared" si="8"/>
        <v>0</v>
      </c>
      <c r="J155" s="68">
        <f t="shared" si="9"/>
        <v>0</v>
      </c>
      <c r="K155" s="67">
        <f t="shared" si="10"/>
        <v>0</v>
      </c>
      <c r="L155" s="105"/>
      <c r="M155" s="5"/>
      <c r="N155" s="5"/>
      <c r="O155" s="2"/>
      <c r="P155" s="2"/>
      <c r="Q155" s="2"/>
      <c r="R155" s="2"/>
      <c r="S155" s="2"/>
    </row>
    <row r="156" spans="1:19" x14ac:dyDescent="0.2">
      <c r="A156" s="61">
        <f t="shared" si="0"/>
        <v>0</v>
      </c>
      <c r="B156" s="91">
        <f t="shared" si="1"/>
        <v>0</v>
      </c>
      <c r="C156" s="62">
        <f t="shared" si="2"/>
        <v>0</v>
      </c>
      <c r="D156" s="63">
        <f t="shared" si="3"/>
        <v>0</v>
      </c>
      <c r="E156" s="63">
        <f t="shared" si="4"/>
        <v>0</v>
      </c>
      <c r="F156" s="64">
        <f t="shared" si="5"/>
        <v>0</v>
      </c>
      <c r="G156" s="65">
        <f t="shared" si="6"/>
        <v>0</v>
      </c>
      <c r="H156" s="66">
        <f t="shared" si="7"/>
        <v>0</v>
      </c>
      <c r="I156" s="67">
        <f t="shared" si="8"/>
        <v>0</v>
      </c>
      <c r="J156" s="68">
        <f t="shared" si="9"/>
        <v>0</v>
      </c>
      <c r="K156" s="67">
        <f t="shared" si="10"/>
        <v>0</v>
      </c>
      <c r="L156" s="105"/>
      <c r="M156" s="5"/>
      <c r="N156" s="5"/>
      <c r="O156" s="2"/>
      <c r="P156" s="2"/>
      <c r="Q156" s="2"/>
      <c r="R156" s="2"/>
      <c r="S156" s="2"/>
    </row>
    <row r="157" spans="1:19" x14ac:dyDescent="0.2">
      <c r="A157" s="108">
        <f t="shared" si="0"/>
        <v>0</v>
      </c>
      <c r="B157" s="91">
        <f t="shared" si="1"/>
        <v>0</v>
      </c>
      <c r="C157" s="62">
        <f t="shared" si="2"/>
        <v>0</v>
      </c>
      <c r="D157" s="63">
        <f t="shared" si="3"/>
        <v>0</v>
      </c>
      <c r="E157" s="63">
        <f t="shared" si="4"/>
        <v>0</v>
      </c>
      <c r="F157" s="64">
        <f t="shared" si="5"/>
        <v>0</v>
      </c>
      <c r="G157" s="65">
        <f t="shared" si="6"/>
        <v>0</v>
      </c>
      <c r="H157" s="66">
        <f t="shared" si="7"/>
        <v>0</v>
      </c>
      <c r="I157" s="67">
        <f t="shared" si="8"/>
        <v>0</v>
      </c>
      <c r="J157" s="68">
        <f t="shared" si="9"/>
        <v>0</v>
      </c>
      <c r="K157" s="67">
        <f t="shared" si="10"/>
        <v>0</v>
      </c>
      <c r="L157" s="105"/>
      <c r="M157" s="5"/>
      <c r="N157" s="5"/>
      <c r="O157" s="2"/>
      <c r="P157" s="2"/>
      <c r="Q157" s="2"/>
      <c r="R157" s="2"/>
      <c r="S157" s="2"/>
    </row>
    <row r="158" spans="1:19" x14ac:dyDescent="0.2">
      <c r="A158" s="61">
        <f t="shared" si="0"/>
        <v>0</v>
      </c>
      <c r="B158" s="91">
        <f t="shared" si="1"/>
        <v>0</v>
      </c>
      <c r="C158" s="62">
        <f t="shared" si="2"/>
        <v>0</v>
      </c>
      <c r="D158" s="63">
        <f t="shared" si="3"/>
        <v>0</v>
      </c>
      <c r="E158" s="63">
        <f t="shared" si="4"/>
        <v>0</v>
      </c>
      <c r="F158" s="64">
        <f t="shared" si="5"/>
        <v>0</v>
      </c>
      <c r="G158" s="65">
        <f t="shared" si="6"/>
        <v>0</v>
      </c>
      <c r="H158" s="66">
        <f t="shared" si="7"/>
        <v>0</v>
      </c>
      <c r="I158" s="67">
        <f t="shared" si="8"/>
        <v>0</v>
      </c>
      <c r="J158" s="68">
        <f t="shared" si="9"/>
        <v>0</v>
      </c>
      <c r="K158" s="67">
        <f t="shared" si="10"/>
        <v>0</v>
      </c>
      <c r="L158" s="105"/>
      <c r="M158" s="5"/>
      <c r="N158" s="5"/>
      <c r="O158" s="2"/>
      <c r="P158" s="2"/>
      <c r="Q158" s="2"/>
      <c r="R158" s="2"/>
      <c r="S158" s="2"/>
    </row>
    <row r="159" spans="1:19" x14ac:dyDescent="0.2">
      <c r="A159" s="61">
        <f t="shared" si="0"/>
        <v>0</v>
      </c>
      <c r="B159" s="91">
        <f t="shared" si="1"/>
        <v>0</v>
      </c>
      <c r="C159" s="62">
        <f t="shared" si="2"/>
        <v>0</v>
      </c>
      <c r="D159" s="63">
        <f t="shared" si="3"/>
        <v>0</v>
      </c>
      <c r="E159" s="63">
        <f t="shared" si="4"/>
        <v>0</v>
      </c>
      <c r="F159" s="64">
        <f t="shared" si="5"/>
        <v>0</v>
      </c>
      <c r="G159" s="65">
        <f t="shared" si="6"/>
        <v>0</v>
      </c>
      <c r="H159" s="66">
        <f t="shared" si="7"/>
        <v>0</v>
      </c>
      <c r="I159" s="67">
        <f t="shared" si="8"/>
        <v>0</v>
      </c>
      <c r="J159" s="68">
        <f t="shared" si="9"/>
        <v>0</v>
      </c>
      <c r="K159" s="67">
        <f t="shared" si="10"/>
        <v>0</v>
      </c>
      <c r="L159" s="105"/>
      <c r="M159" s="5"/>
      <c r="N159" s="5"/>
      <c r="O159" s="2"/>
      <c r="P159" s="2"/>
      <c r="Q159" s="2"/>
      <c r="R159" s="2"/>
      <c r="S159" s="2"/>
    </row>
    <row r="160" spans="1:19" x14ac:dyDescent="0.2">
      <c r="A160" s="61">
        <f t="shared" si="0"/>
        <v>0</v>
      </c>
      <c r="B160" s="91">
        <f t="shared" si="1"/>
        <v>0</v>
      </c>
      <c r="C160" s="62">
        <f t="shared" si="2"/>
        <v>0</v>
      </c>
      <c r="D160" s="63">
        <f t="shared" si="3"/>
        <v>0</v>
      </c>
      <c r="E160" s="63">
        <f t="shared" si="4"/>
        <v>0</v>
      </c>
      <c r="F160" s="64">
        <f t="shared" si="5"/>
        <v>0</v>
      </c>
      <c r="G160" s="65">
        <f t="shared" si="6"/>
        <v>0</v>
      </c>
      <c r="H160" s="66">
        <f t="shared" si="7"/>
        <v>0</v>
      </c>
      <c r="I160" s="67">
        <f t="shared" si="8"/>
        <v>0</v>
      </c>
      <c r="J160" s="68">
        <f t="shared" si="9"/>
        <v>0</v>
      </c>
      <c r="K160" s="67">
        <f t="shared" si="10"/>
        <v>0</v>
      </c>
      <c r="L160" s="105"/>
      <c r="M160" s="5"/>
      <c r="N160" s="5"/>
      <c r="O160" s="2"/>
      <c r="P160" s="2"/>
      <c r="Q160" s="2"/>
      <c r="R160" s="2"/>
      <c r="S160" s="2"/>
    </row>
    <row r="161" spans="1:19" x14ac:dyDescent="0.2">
      <c r="A161" s="61">
        <f t="shared" si="0"/>
        <v>0</v>
      </c>
      <c r="B161" s="91">
        <f t="shared" si="1"/>
        <v>0</v>
      </c>
      <c r="C161" s="62">
        <f t="shared" si="2"/>
        <v>0</v>
      </c>
      <c r="D161" s="63">
        <f t="shared" si="3"/>
        <v>0</v>
      </c>
      <c r="E161" s="63">
        <f t="shared" si="4"/>
        <v>0</v>
      </c>
      <c r="F161" s="64">
        <f t="shared" si="5"/>
        <v>0</v>
      </c>
      <c r="G161" s="65">
        <f t="shared" si="6"/>
        <v>0</v>
      </c>
      <c r="H161" s="66">
        <f t="shared" si="7"/>
        <v>0</v>
      </c>
      <c r="I161" s="67">
        <f t="shared" si="8"/>
        <v>0</v>
      </c>
      <c r="J161" s="68">
        <f t="shared" si="9"/>
        <v>0</v>
      </c>
      <c r="K161" s="67">
        <f t="shared" si="10"/>
        <v>0</v>
      </c>
      <c r="L161" s="105"/>
      <c r="M161" s="5"/>
      <c r="N161" s="5"/>
      <c r="O161" s="2"/>
      <c r="P161" s="2"/>
      <c r="Q161" s="2"/>
      <c r="R161" s="2"/>
      <c r="S161" s="2"/>
    </row>
    <row r="162" spans="1:19" x14ac:dyDescent="0.2">
      <c r="A162" s="61">
        <f t="shared" si="0"/>
        <v>0</v>
      </c>
      <c r="B162" s="91">
        <f t="shared" si="1"/>
        <v>0</v>
      </c>
      <c r="C162" s="62">
        <f t="shared" si="2"/>
        <v>0</v>
      </c>
      <c r="D162" s="63">
        <f t="shared" si="3"/>
        <v>0</v>
      </c>
      <c r="E162" s="63">
        <f t="shared" si="4"/>
        <v>0</v>
      </c>
      <c r="F162" s="64">
        <f t="shared" si="5"/>
        <v>0</v>
      </c>
      <c r="G162" s="65">
        <f t="shared" si="6"/>
        <v>0</v>
      </c>
      <c r="H162" s="66">
        <f t="shared" si="7"/>
        <v>0</v>
      </c>
      <c r="I162" s="67">
        <f t="shared" si="8"/>
        <v>0</v>
      </c>
      <c r="J162" s="68">
        <f t="shared" si="9"/>
        <v>0</v>
      </c>
      <c r="K162" s="67">
        <f t="shared" si="10"/>
        <v>0</v>
      </c>
      <c r="L162" s="105"/>
      <c r="M162" s="5"/>
      <c r="N162" s="5"/>
      <c r="O162" s="2"/>
      <c r="P162" s="2"/>
      <c r="Q162" s="2"/>
      <c r="R162" s="2"/>
      <c r="S162" s="2"/>
    </row>
    <row r="163" spans="1:19" x14ac:dyDescent="0.2">
      <c r="A163" s="61">
        <f t="shared" si="0"/>
        <v>0</v>
      </c>
      <c r="B163" s="91">
        <f t="shared" si="1"/>
        <v>0</v>
      </c>
      <c r="C163" s="62">
        <f t="shared" si="2"/>
        <v>0</v>
      </c>
      <c r="D163" s="63">
        <f t="shared" si="3"/>
        <v>0</v>
      </c>
      <c r="E163" s="63">
        <f t="shared" si="4"/>
        <v>0</v>
      </c>
      <c r="F163" s="64">
        <f t="shared" si="5"/>
        <v>0</v>
      </c>
      <c r="G163" s="65">
        <f t="shared" si="6"/>
        <v>0</v>
      </c>
      <c r="H163" s="66">
        <f t="shared" si="7"/>
        <v>0</v>
      </c>
      <c r="I163" s="67">
        <f t="shared" si="8"/>
        <v>0</v>
      </c>
      <c r="J163" s="68">
        <f t="shared" si="9"/>
        <v>0</v>
      </c>
      <c r="K163" s="67">
        <f t="shared" si="10"/>
        <v>0</v>
      </c>
      <c r="L163" s="105"/>
      <c r="M163" s="5"/>
      <c r="N163" s="5"/>
      <c r="O163" s="2"/>
      <c r="P163" s="2"/>
      <c r="Q163" s="2"/>
      <c r="R163" s="2"/>
      <c r="S163" s="2"/>
    </row>
    <row r="164" spans="1:19" x14ac:dyDescent="0.2">
      <c r="A164" s="61">
        <f t="shared" si="0"/>
        <v>0</v>
      </c>
      <c r="B164" s="91">
        <f t="shared" si="1"/>
        <v>0</v>
      </c>
      <c r="C164" s="62">
        <f t="shared" si="2"/>
        <v>0</v>
      </c>
      <c r="D164" s="63">
        <f t="shared" si="3"/>
        <v>0</v>
      </c>
      <c r="E164" s="63">
        <f t="shared" si="4"/>
        <v>0</v>
      </c>
      <c r="F164" s="64">
        <f t="shared" si="5"/>
        <v>0</v>
      </c>
      <c r="G164" s="65">
        <f t="shared" si="6"/>
        <v>0</v>
      </c>
      <c r="H164" s="66">
        <f t="shared" si="7"/>
        <v>0</v>
      </c>
      <c r="I164" s="67">
        <f t="shared" si="8"/>
        <v>0</v>
      </c>
      <c r="J164" s="68">
        <f t="shared" si="9"/>
        <v>0</v>
      </c>
      <c r="K164" s="67">
        <f t="shared" si="10"/>
        <v>0</v>
      </c>
      <c r="L164" s="105"/>
      <c r="M164" s="5"/>
      <c r="N164" s="5"/>
      <c r="O164" s="2"/>
      <c r="P164" s="2"/>
      <c r="Q164" s="2"/>
      <c r="R164" s="2"/>
      <c r="S164" s="2"/>
    </row>
    <row r="165" spans="1:19" x14ac:dyDescent="0.2">
      <c r="A165" s="61">
        <f t="shared" si="0"/>
        <v>0</v>
      </c>
      <c r="B165" s="91">
        <f t="shared" si="1"/>
        <v>0</v>
      </c>
      <c r="C165" s="62">
        <f t="shared" si="2"/>
        <v>0</v>
      </c>
      <c r="D165" s="63">
        <f t="shared" si="3"/>
        <v>0</v>
      </c>
      <c r="E165" s="63">
        <f t="shared" si="4"/>
        <v>0</v>
      </c>
      <c r="F165" s="64">
        <f t="shared" si="5"/>
        <v>0</v>
      </c>
      <c r="G165" s="65">
        <f t="shared" si="6"/>
        <v>0</v>
      </c>
      <c r="H165" s="66">
        <f t="shared" si="7"/>
        <v>0</v>
      </c>
      <c r="I165" s="67">
        <f t="shared" si="8"/>
        <v>0</v>
      </c>
      <c r="J165" s="68">
        <f t="shared" si="9"/>
        <v>0</v>
      </c>
      <c r="K165" s="67">
        <f t="shared" si="10"/>
        <v>0</v>
      </c>
      <c r="L165" s="105"/>
      <c r="M165" s="5"/>
      <c r="N165" s="5"/>
      <c r="O165" s="2"/>
      <c r="P165" s="2"/>
      <c r="Q165" s="2"/>
      <c r="R165" s="2"/>
      <c r="S165" s="2"/>
    </row>
    <row r="166" spans="1:19" x14ac:dyDescent="0.2">
      <c r="A166" s="61">
        <f t="shared" si="0"/>
        <v>0</v>
      </c>
      <c r="B166" s="91">
        <f t="shared" si="1"/>
        <v>0</v>
      </c>
      <c r="C166" s="62">
        <f t="shared" si="2"/>
        <v>0</v>
      </c>
      <c r="D166" s="63">
        <f t="shared" si="3"/>
        <v>0</v>
      </c>
      <c r="E166" s="63">
        <f t="shared" si="4"/>
        <v>0</v>
      </c>
      <c r="F166" s="64">
        <f t="shared" si="5"/>
        <v>0</v>
      </c>
      <c r="G166" s="65">
        <f t="shared" si="6"/>
        <v>0</v>
      </c>
      <c r="H166" s="66">
        <f t="shared" si="7"/>
        <v>0</v>
      </c>
      <c r="I166" s="67">
        <f t="shared" si="8"/>
        <v>0</v>
      </c>
      <c r="J166" s="68">
        <f t="shared" si="9"/>
        <v>0</v>
      </c>
      <c r="K166" s="67">
        <f t="shared" si="10"/>
        <v>0</v>
      </c>
      <c r="L166" s="105"/>
      <c r="M166" s="5"/>
      <c r="N166" s="5"/>
      <c r="O166" s="2"/>
      <c r="P166" s="2"/>
      <c r="Q166" s="2"/>
      <c r="R166" s="2"/>
      <c r="S166" s="2"/>
    </row>
    <row r="167" spans="1:19" x14ac:dyDescent="0.2">
      <c r="A167" s="61">
        <f t="shared" si="0"/>
        <v>0</v>
      </c>
      <c r="B167" s="91">
        <f t="shared" si="1"/>
        <v>0</v>
      </c>
      <c r="C167" s="62">
        <f t="shared" si="2"/>
        <v>0</v>
      </c>
      <c r="D167" s="63">
        <f t="shared" si="3"/>
        <v>0</v>
      </c>
      <c r="E167" s="63">
        <f t="shared" si="4"/>
        <v>0</v>
      </c>
      <c r="F167" s="64">
        <f t="shared" si="5"/>
        <v>0</v>
      </c>
      <c r="G167" s="65">
        <f t="shared" si="6"/>
        <v>0</v>
      </c>
      <c r="H167" s="66">
        <f t="shared" si="7"/>
        <v>0</v>
      </c>
      <c r="I167" s="67">
        <f t="shared" si="8"/>
        <v>0</v>
      </c>
      <c r="J167" s="68">
        <f t="shared" si="9"/>
        <v>0</v>
      </c>
      <c r="K167" s="67">
        <f t="shared" si="10"/>
        <v>0</v>
      </c>
      <c r="L167" s="105"/>
      <c r="M167" s="5"/>
      <c r="N167" s="5"/>
      <c r="O167" s="2"/>
      <c r="P167" s="2"/>
      <c r="Q167" s="2"/>
      <c r="R167" s="2"/>
      <c r="S167" s="2"/>
    </row>
    <row r="168" spans="1:19" x14ac:dyDescent="0.2">
      <c r="A168" s="61">
        <f t="shared" si="0"/>
        <v>0</v>
      </c>
      <c r="B168" s="91">
        <f t="shared" si="1"/>
        <v>0</v>
      </c>
      <c r="C168" s="62">
        <f t="shared" si="2"/>
        <v>0</v>
      </c>
      <c r="D168" s="63">
        <f t="shared" si="3"/>
        <v>0</v>
      </c>
      <c r="E168" s="63">
        <f t="shared" si="4"/>
        <v>0</v>
      </c>
      <c r="F168" s="64">
        <f t="shared" si="5"/>
        <v>0</v>
      </c>
      <c r="G168" s="65">
        <f t="shared" si="6"/>
        <v>0</v>
      </c>
      <c r="H168" s="66">
        <f t="shared" si="7"/>
        <v>0</v>
      </c>
      <c r="I168" s="67">
        <f t="shared" si="8"/>
        <v>0</v>
      </c>
      <c r="J168" s="68">
        <f t="shared" si="9"/>
        <v>0</v>
      </c>
      <c r="K168" s="67">
        <f t="shared" si="10"/>
        <v>0</v>
      </c>
      <c r="L168" s="105"/>
      <c r="M168" s="5"/>
      <c r="N168" s="5"/>
      <c r="O168" s="2"/>
      <c r="P168" s="2"/>
      <c r="Q168" s="2"/>
      <c r="R168" s="2"/>
      <c r="S168" s="2"/>
    </row>
    <row r="169" spans="1:19" x14ac:dyDescent="0.2">
      <c r="A169" s="61">
        <f t="shared" si="0"/>
        <v>0</v>
      </c>
      <c r="B169" s="91">
        <f t="shared" si="1"/>
        <v>0</v>
      </c>
      <c r="C169" s="62">
        <f t="shared" si="2"/>
        <v>0</v>
      </c>
      <c r="D169" s="63">
        <f t="shared" si="3"/>
        <v>0</v>
      </c>
      <c r="E169" s="63">
        <f t="shared" si="4"/>
        <v>0</v>
      </c>
      <c r="F169" s="64">
        <f t="shared" si="5"/>
        <v>0</v>
      </c>
      <c r="G169" s="65">
        <f t="shared" si="6"/>
        <v>0</v>
      </c>
      <c r="H169" s="66">
        <f t="shared" si="7"/>
        <v>0</v>
      </c>
      <c r="I169" s="67">
        <f t="shared" si="8"/>
        <v>0</v>
      </c>
      <c r="J169" s="68">
        <f t="shared" si="9"/>
        <v>0</v>
      </c>
      <c r="K169" s="67">
        <f t="shared" si="10"/>
        <v>0</v>
      </c>
      <c r="L169" s="105"/>
      <c r="M169" s="5"/>
      <c r="N169" s="5"/>
      <c r="O169" s="2"/>
      <c r="P169" s="2"/>
      <c r="Q169" s="2"/>
      <c r="R169" s="2"/>
      <c r="S169" s="2"/>
    </row>
    <row r="170" spans="1:19" x14ac:dyDescent="0.2">
      <c r="A170" s="61">
        <f t="shared" si="0"/>
        <v>0</v>
      </c>
      <c r="B170" s="91">
        <f t="shared" si="1"/>
        <v>0</v>
      </c>
      <c r="C170" s="62">
        <f t="shared" si="2"/>
        <v>0</v>
      </c>
      <c r="D170" s="63">
        <f t="shared" si="3"/>
        <v>0</v>
      </c>
      <c r="E170" s="63">
        <f t="shared" si="4"/>
        <v>0</v>
      </c>
      <c r="F170" s="64">
        <f t="shared" si="5"/>
        <v>0</v>
      </c>
      <c r="G170" s="65">
        <f t="shared" si="6"/>
        <v>0</v>
      </c>
      <c r="H170" s="66">
        <f t="shared" si="7"/>
        <v>0</v>
      </c>
      <c r="I170" s="67">
        <f t="shared" si="8"/>
        <v>0</v>
      </c>
      <c r="J170" s="68">
        <f t="shared" si="9"/>
        <v>0</v>
      </c>
      <c r="K170" s="67">
        <f t="shared" si="10"/>
        <v>0</v>
      </c>
      <c r="L170" s="105"/>
      <c r="M170" s="5"/>
      <c r="N170" s="5"/>
      <c r="O170" s="2"/>
      <c r="P170" s="2"/>
      <c r="Q170" s="2"/>
      <c r="R170" s="2"/>
      <c r="S170" s="2"/>
    </row>
    <row r="171" spans="1:19" x14ac:dyDescent="0.2">
      <c r="A171" s="61">
        <f t="shared" si="0"/>
        <v>0</v>
      </c>
      <c r="B171" s="91">
        <f t="shared" si="1"/>
        <v>0</v>
      </c>
      <c r="C171" s="62">
        <f t="shared" si="2"/>
        <v>0</v>
      </c>
      <c r="D171" s="63">
        <f t="shared" si="3"/>
        <v>0</v>
      </c>
      <c r="E171" s="63">
        <f t="shared" si="4"/>
        <v>0</v>
      </c>
      <c r="F171" s="64">
        <f t="shared" si="5"/>
        <v>0</v>
      </c>
      <c r="G171" s="65">
        <f t="shared" si="6"/>
        <v>0</v>
      </c>
      <c r="H171" s="66">
        <f t="shared" si="7"/>
        <v>0</v>
      </c>
      <c r="I171" s="67">
        <f t="shared" si="8"/>
        <v>0</v>
      </c>
      <c r="J171" s="68">
        <f t="shared" si="9"/>
        <v>0</v>
      </c>
      <c r="K171" s="67">
        <f t="shared" si="10"/>
        <v>0</v>
      </c>
      <c r="L171" s="105"/>
      <c r="M171" s="5"/>
      <c r="N171" s="5"/>
      <c r="O171" s="2"/>
      <c r="P171" s="2"/>
      <c r="Q171" s="2"/>
      <c r="R171" s="2"/>
      <c r="S171" s="2"/>
    </row>
    <row r="172" spans="1:19" x14ac:dyDescent="0.2">
      <c r="A172" s="61">
        <f t="shared" si="0"/>
        <v>0</v>
      </c>
      <c r="B172" s="91">
        <f t="shared" si="1"/>
        <v>0</v>
      </c>
      <c r="C172" s="62">
        <f t="shared" si="2"/>
        <v>0</v>
      </c>
      <c r="D172" s="63">
        <f t="shared" si="3"/>
        <v>0</v>
      </c>
      <c r="E172" s="63">
        <f t="shared" si="4"/>
        <v>0</v>
      </c>
      <c r="F172" s="64">
        <f t="shared" si="5"/>
        <v>0</v>
      </c>
      <c r="G172" s="65">
        <f t="shared" si="6"/>
        <v>0</v>
      </c>
      <c r="H172" s="66">
        <f t="shared" si="7"/>
        <v>0</v>
      </c>
      <c r="I172" s="67">
        <f t="shared" si="8"/>
        <v>0</v>
      </c>
      <c r="J172" s="68">
        <f t="shared" si="9"/>
        <v>0</v>
      </c>
      <c r="K172" s="67">
        <f t="shared" si="10"/>
        <v>0</v>
      </c>
      <c r="L172" s="105"/>
      <c r="M172" s="5"/>
      <c r="N172" s="5"/>
      <c r="O172" s="2"/>
      <c r="P172" s="2"/>
      <c r="Q172" s="2"/>
      <c r="R172" s="2"/>
      <c r="S172" s="2"/>
    </row>
    <row r="173" spans="1:19" x14ac:dyDescent="0.2">
      <c r="A173" s="61">
        <f t="shared" si="0"/>
        <v>0</v>
      </c>
      <c r="B173" s="91">
        <f t="shared" si="1"/>
        <v>0</v>
      </c>
      <c r="C173" s="62">
        <f t="shared" si="2"/>
        <v>0</v>
      </c>
      <c r="D173" s="63">
        <f t="shared" si="3"/>
        <v>0</v>
      </c>
      <c r="E173" s="63">
        <f t="shared" si="4"/>
        <v>0</v>
      </c>
      <c r="F173" s="64">
        <f t="shared" si="5"/>
        <v>0</v>
      </c>
      <c r="G173" s="65">
        <f t="shared" si="6"/>
        <v>0</v>
      </c>
      <c r="H173" s="66">
        <f t="shared" si="7"/>
        <v>0</v>
      </c>
      <c r="I173" s="67">
        <f t="shared" si="8"/>
        <v>0</v>
      </c>
      <c r="J173" s="68">
        <f t="shared" si="9"/>
        <v>0</v>
      </c>
      <c r="K173" s="67">
        <f t="shared" si="10"/>
        <v>0</v>
      </c>
      <c r="L173" s="105"/>
      <c r="M173" s="5"/>
      <c r="N173" s="5"/>
      <c r="O173" s="2"/>
      <c r="P173" s="2"/>
      <c r="Q173" s="2"/>
      <c r="R173" s="2"/>
      <c r="S173" s="2"/>
    </row>
    <row r="174" spans="1:19" x14ac:dyDescent="0.2">
      <c r="A174" s="61">
        <f t="shared" ref="A174:A193" si="11">A26</f>
        <v>0</v>
      </c>
      <c r="B174" s="91">
        <f t="shared" ref="B174:B193" si="12">IF(B26=0,0,B26)</f>
        <v>0</v>
      </c>
      <c r="C174" s="62">
        <f t="shared" si="2"/>
        <v>0</v>
      </c>
      <c r="D174" s="63">
        <f t="shared" si="3"/>
        <v>0</v>
      </c>
      <c r="E174" s="63">
        <f t="shared" ref="E174:E193" si="13">(C26*D174)</f>
        <v>0</v>
      </c>
      <c r="F174" s="64">
        <f t="shared" ref="F174:F193" si="14">$F$298*C26</f>
        <v>0</v>
      </c>
      <c r="G174" s="65">
        <f t="shared" ref="G174:G193" si="15">IF(H26=0,0,F174/H26)</f>
        <v>0</v>
      </c>
      <c r="H174" s="66">
        <f t="shared" ref="H174:H193" si="16">IF(H26=0,0,$M$23*C26/H26)</f>
        <v>0</v>
      </c>
      <c r="I174" s="67">
        <f t="shared" ref="I174:I193" si="17">H174*H26</f>
        <v>0</v>
      </c>
      <c r="J174" s="68">
        <f t="shared" ref="J174:J193" si="18">D174*I174</f>
        <v>0</v>
      </c>
      <c r="K174" s="67">
        <f t="shared" ref="K174:K193" si="19">IF($K$17=0,0,H174/$K$17)</f>
        <v>0</v>
      </c>
      <c r="L174" s="105"/>
      <c r="M174" s="5"/>
      <c r="N174" s="5"/>
      <c r="O174" s="2"/>
      <c r="P174" s="2"/>
      <c r="Q174" s="2"/>
      <c r="R174" s="2"/>
      <c r="S174" s="2"/>
    </row>
    <row r="175" spans="1:19" x14ac:dyDescent="0.2">
      <c r="A175" s="61">
        <f t="shared" si="11"/>
        <v>0</v>
      </c>
      <c r="B175" s="91">
        <f t="shared" si="12"/>
        <v>0</v>
      </c>
      <c r="C175" s="62">
        <f t="shared" si="2"/>
        <v>0</v>
      </c>
      <c r="D175" s="63">
        <f t="shared" si="3"/>
        <v>0</v>
      </c>
      <c r="E175" s="63">
        <f t="shared" si="13"/>
        <v>0</v>
      </c>
      <c r="F175" s="64">
        <f t="shared" si="14"/>
        <v>0</v>
      </c>
      <c r="G175" s="65">
        <f t="shared" si="15"/>
        <v>0</v>
      </c>
      <c r="H175" s="66">
        <f t="shared" si="16"/>
        <v>0</v>
      </c>
      <c r="I175" s="67">
        <f t="shared" si="17"/>
        <v>0</v>
      </c>
      <c r="J175" s="68">
        <f t="shared" si="18"/>
        <v>0</v>
      </c>
      <c r="K175" s="67">
        <f t="shared" si="19"/>
        <v>0</v>
      </c>
      <c r="L175" s="105"/>
      <c r="M175" s="5"/>
      <c r="N175" s="5"/>
      <c r="O175" s="2"/>
      <c r="P175" s="2"/>
      <c r="Q175" s="2"/>
      <c r="R175" s="2"/>
      <c r="S175" s="2"/>
    </row>
    <row r="176" spans="1:19" x14ac:dyDescent="0.2">
      <c r="A176" s="61">
        <f t="shared" si="11"/>
        <v>0</v>
      </c>
      <c r="B176" s="91">
        <f t="shared" si="12"/>
        <v>0</v>
      </c>
      <c r="C176" s="62">
        <f t="shared" si="2"/>
        <v>0</v>
      </c>
      <c r="D176" s="63">
        <f t="shared" si="3"/>
        <v>0</v>
      </c>
      <c r="E176" s="63">
        <f t="shared" si="13"/>
        <v>0</v>
      </c>
      <c r="F176" s="64">
        <f t="shared" si="14"/>
        <v>0</v>
      </c>
      <c r="G176" s="65">
        <f t="shared" si="15"/>
        <v>0</v>
      </c>
      <c r="H176" s="66">
        <f t="shared" si="16"/>
        <v>0</v>
      </c>
      <c r="I176" s="67">
        <f t="shared" si="17"/>
        <v>0</v>
      </c>
      <c r="J176" s="68">
        <f t="shared" si="18"/>
        <v>0</v>
      </c>
      <c r="K176" s="67">
        <f t="shared" si="19"/>
        <v>0</v>
      </c>
      <c r="L176" s="105"/>
      <c r="M176" s="5"/>
      <c r="N176" s="5"/>
      <c r="O176" s="2"/>
      <c r="P176" s="2"/>
      <c r="Q176" s="2"/>
      <c r="R176" s="2"/>
      <c r="S176" s="2"/>
    </row>
    <row r="177" spans="1:19" x14ac:dyDescent="0.2">
      <c r="A177" s="61">
        <f t="shared" si="11"/>
        <v>0</v>
      </c>
      <c r="B177" s="91">
        <f t="shared" si="12"/>
        <v>0</v>
      </c>
      <c r="C177" s="62">
        <f t="shared" si="2"/>
        <v>0</v>
      </c>
      <c r="D177" s="63">
        <f t="shared" si="3"/>
        <v>0</v>
      </c>
      <c r="E177" s="63">
        <f t="shared" si="13"/>
        <v>0</v>
      </c>
      <c r="F177" s="64">
        <f t="shared" si="14"/>
        <v>0</v>
      </c>
      <c r="G177" s="65">
        <f t="shared" si="15"/>
        <v>0</v>
      </c>
      <c r="H177" s="66">
        <f t="shared" si="16"/>
        <v>0</v>
      </c>
      <c r="I177" s="67">
        <f t="shared" si="17"/>
        <v>0</v>
      </c>
      <c r="J177" s="68">
        <f t="shared" si="18"/>
        <v>0</v>
      </c>
      <c r="K177" s="67">
        <f t="shared" si="19"/>
        <v>0</v>
      </c>
      <c r="L177" s="105"/>
      <c r="M177" s="5"/>
      <c r="N177" s="5"/>
      <c r="O177" s="2"/>
      <c r="P177" s="2"/>
      <c r="Q177" s="2"/>
      <c r="R177" s="2"/>
      <c r="S177" s="2"/>
    </row>
    <row r="178" spans="1:19" x14ac:dyDescent="0.2">
      <c r="A178" s="61">
        <f t="shared" si="11"/>
        <v>0</v>
      </c>
      <c r="B178" s="91">
        <f t="shared" si="12"/>
        <v>0</v>
      </c>
      <c r="C178" s="62">
        <f t="shared" si="2"/>
        <v>0</v>
      </c>
      <c r="D178" s="63">
        <f t="shared" si="3"/>
        <v>0</v>
      </c>
      <c r="E178" s="63">
        <f t="shared" si="13"/>
        <v>0</v>
      </c>
      <c r="F178" s="64">
        <f t="shared" si="14"/>
        <v>0</v>
      </c>
      <c r="G178" s="65">
        <f t="shared" si="15"/>
        <v>0</v>
      </c>
      <c r="H178" s="66">
        <f t="shared" si="16"/>
        <v>0</v>
      </c>
      <c r="I178" s="67">
        <f t="shared" si="17"/>
        <v>0</v>
      </c>
      <c r="J178" s="68">
        <f t="shared" si="18"/>
        <v>0</v>
      </c>
      <c r="K178" s="67">
        <f t="shared" si="19"/>
        <v>0</v>
      </c>
      <c r="L178" s="105"/>
      <c r="M178" s="5"/>
      <c r="N178" s="5"/>
      <c r="O178" s="2"/>
      <c r="P178" s="2"/>
      <c r="Q178" s="2"/>
      <c r="R178" s="2"/>
      <c r="S178" s="2"/>
    </row>
    <row r="179" spans="1:19" x14ac:dyDescent="0.2">
      <c r="A179" s="61">
        <f t="shared" si="11"/>
        <v>0</v>
      </c>
      <c r="B179" s="91">
        <f t="shared" si="12"/>
        <v>0</v>
      </c>
      <c r="C179" s="62">
        <f t="shared" si="2"/>
        <v>0</v>
      </c>
      <c r="D179" s="63">
        <f t="shared" si="3"/>
        <v>0</v>
      </c>
      <c r="E179" s="63">
        <f t="shared" si="13"/>
        <v>0</v>
      </c>
      <c r="F179" s="64">
        <f t="shared" si="14"/>
        <v>0</v>
      </c>
      <c r="G179" s="65">
        <f t="shared" si="15"/>
        <v>0</v>
      </c>
      <c r="H179" s="66">
        <f t="shared" si="16"/>
        <v>0</v>
      </c>
      <c r="I179" s="67">
        <f t="shared" si="17"/>
        <v>0</v>
      </c>
      <c r="J179" s="68">
        <f t="shared" si="18"/>
        <v>0</v>
      </c>
      <c r="K179" s="67">
        <f t="shared" si="19"/>
        <v>0</v>
      </c>
      <c r="L179" s="105"/>
      <c r="M179" s="5"/>
      <c r="N179" s="5"/>
      <c r="O179" s="2"/>
      <c r="P179" s="2"/>
      <c r="Q179" s="2"/>
      <c r="R179" s="2"/>
      <c r="S179" s="2"/>
    </row>
    <row r="180" spans="1:19" x14ac:dyDescent="0.2">
      <c r="A180" s="61">
        <f t="shared" si="11"/>
        <v>0</v>
      </c>
      <c r="B180" s="91">
        <f t="shared" si="12"/>
        <v>0</v>
      </c>
      <c r="C180" s="62">
        <f t="shared" si="2"/>
        <v>0</v>
      </c>
      <c r="D180" s="63">
        <f t="shared" si="3"/>
        <v>0</v>
      </c>
      <c r="E180" s="63">
        <f t="shared" si="13"/>
        <v>0</v>
      </c>
      <c r="F180" s="64">
        <f t="shared" si="14"/>
        <v>0</v>
      </c>
      <c r="G180" s="65">
        <f t="shared" si="15"/>
        <v>0</v>
      </c>
      <c r="H180" s="66">
        <f t="shared" si="16"/>
        <v>0</v>
      </c>
      <c r="I180" s="67">
        <f t="shared" si="17"/>
        <v>0</v>
      </c>
      <c r="J180" s="68">
        <f t="shared" si="18"/>
        <v>0</v>
      </c>
      <c r="K180" s="67">
        <f t="shared" si="19"/>
        <v>0</v>
      </c>
      <c r="L180" s="105"/>
      <c r="M180" s="5"/>
      <c r="N180" s="5"/>
      <c r="O180" s="2"/>
      <c r="P180" s="2"/>
      <c r="Q180" s="2"/>
      <c r="R180" s="2"/>
      <c r="S180" s="2"/>
    </row>
    <row r="181" spans="1:19" x14ac:dyDescent="0.2">
      <c r="A181" s="61">
        <f t="shared" si="11"/>
        <v>0</v>
      </c>
      <c r="B181" s="91">
        <f t="shared" si="12"/>
        <v>0</v>
      </c>
      <c r="C181" s="62">
        <f t="shared" si="2"/>
        <v>0</v>
      </c>
      <c r="D181" s="63">
        <f t="shared" si="3"/>
        <v>0</v>
      </c>
      <c r="E181" s="63">
        <f t="shared" si="13"/>
        <v>0</v>
      </c>
      <c r="F181" s="64">
        <f t="shared" si="14"/>
        <v>0</v>
      </c>
      <c r="G181" s="65">
        <f t="shared" si="15"/>
        <v>0</v>
      </c>
      <c r="H181" s="66">
        <f t="shared" si="16"/>
        <v>0</v>
      </c>
      <c r="I181" s="67">
        <f t="shared" si="17"/>
        <v>0</v>
      </c>
      <c r="J181" s="68">
        <f t="shared" si="18"/>
        <v>0</v>
      </c>
      <c r="K181" s="67">
        <f t="shared" si="19"/>
        <v>0</v>
      </c>
      <c r="L181" s="105"/>
      <c r="M181" s="5"/>
      <c r="N181" s="5"/>
      <c r="O181" s="2"/>
      <c r="P181" s="2"/>
      <c r="Q181" s="2"/>
      <c r="R181" s="2"/>
      <c r="S181" s="2"/>
    </row>
    <row r="182" spans="1:19" x14ac:dyDescent="0.2">
      <c r="A182" s="61">
        <f t="shared" si="11"/>
        <v>0</v>
      </c>
      <c r="B182" s="91">
        <f t="shared" si="12"/>
        <v>0</v>
      </c>
      <c r="C182" s="62">
        <f t="shared" si="2"/>
        <v>0</v>
      </c>
      <c r="D182" s="63">
        <f t="shared" si="3"/>
        <v>0</v>
      </c>
      <c r="E182" s="63">
        <f t="shared" si="13"/>
        <v>0</v>
      </c>
      <c r="F182" s="64">
        <f t="shared" si="14"/>
        <v>0</v>
      </c>
      <c r="G182" s="65">
        <f t="shared" si="15"/>
        <v>0</v>
      </c>
      <c r="H182" s="66">
        <f t="shared" si="16"/>
        <v>0</v>
      </c>
      <c r="I182" s="67">
        <f t="shared" si="17"/>
        <v>0</v>
      </c>
      <c r="J182" s="68">
        <f t="shared" si="18"/>
        <v>0</v>
      </c>
      <c r="K182" s="67">
        <f t="shared" si="19"/>
        <v>0</v>
      </c>
      <c r="L182" s="105"/>
      <c r="M182" s="5"/>
      <c r="N182" s="5"/>
      <c r="O182" s="2"/>
      <c r="P182" s="2"/>
      <c r="Q182" s="2"/>
      <c r="R182" s="2"/>
      <c r="S182" s="2"/>
    </row>
    <row r="183" spans="1:19" x14ac:dyDescent="0.2">
      <c r="A183" s="61">
        <f t="shared" si="11"/>
        <v>0</v>
      </c>
      <c r="B183" s="91">
        <f t="shared" si="12"/>
        <v>0</v>
      </c>
      <c r="C183" s="62">
        <f t="shared" si="2"/>
        <v>0</v>
      </c>
      <c r="D183" s="63">
        <f t="shared" si="3"/>
        <v>0</v>
      </c>
      <c r="E183" s="63">
        <f t="shared" si="13"/>
        <v>0</v>
      </c>
      <c r="F183" s="64">
        <f t="shared" si="14"/>
        <v>0</v>
      </c>
      <c r="G183" s="65">
        <f t="shared" si="15"/>
        <v>0</v>
      </c>
      <c r="H183" s="66">
        <f t="shared" si="16"/>
        <v>0</v>
      </c>
      <c r="I183" s="67">
        <f t="shared" si="17"/>
        <v>0</v>
      </c>
      <c r="J183" s="68">
        <f t="shared" si="18"/>
        <v>0</v>
      </c>
      <c r="K183" s="67">
        <f t="shared" si="19"/>
        <v>0</v>
      </c>
      <c r="L183" s="105"/>
      <c r="M183" s="5"/>
      <c r="N183" s="5"/>
      <c r="O183" s="2"/>
      <c r="P183" s="2"/>
      <c r="Q183" s="2"/>
      <c r="R183" s="2"/>
      <c r="S183" s="2"/>
    </row>
    <row r="184" spans="1:19" x14ac:dyDescent="0.2">
      <c r="A184" s="61">
        <f t="shared" si="11"/>
        <v>0</v>
      </c>
      <c r="B184" s="91">
        <f t="shared" si="12"/>
        <v>0</v>
      </c>
      <c r="C184" s="62">
        <f t="shared" si="2"/>
        <v>0</v>
      </c>
      <c r="D184" s="63">
        <f t="shared" si="3"/>
        <v>0</v>
      </c>
      <c r="E184" s="63">
        <f t="shared" si="13"/>
        <v>0</v>
      </c>
      <c r="F184" s="64">
        <f t="shared" si="14"/>
        <v>0</v>
      </c>
      <c r="G184" s="65">
        <f t="shared" si="15"/>
        <v>0</v>
      </c>
      <c r="H184" s="66">
        <f t="shared" si="16"/>
        <v>0</v>
      </c>
      <c r="I184" s="67">
        <f t="shared" si="17"/>
        <v>0</v>
      </c>
      <c r="J184" s="68">
        <f t="shared" si="18"/>
        <v>0</v>
      </c>
      <c r="K184" s="67">
        <f t="shared" si="19"/>
        <v>0</v>
      </c>
      <c r="L184" s="105"/>
      <c r="M184" s="5"/>
      <c r="N184" s="5"/>
      <c r="O184" s="2"/>
      <c r="P184" s="2"/>
      <c r="Q184" s="2"/>
      <c r="R184" s="2"/>
      <c r="S184" s="2"/>
    </row>
    <row r="185" spans="1:19" x14ac:dyDescent="0.2">
      <c r="A185" s="61">
        <f t="shared" si="11"/>
        <v>0</v>
      </c>
      <c r="B185" s="91">
        <f t="shared" si="12"/>
        <v>0</v>
      </c>
      <c r="C185" s="62">
        <f t="shared" si="2"/>
        <v>0</v>
      </c>
      <c r="D185" s="63">
        <f t="shared" si="3"/>
        <v>0</v>
      </c>
      <c r="E185" s="63">
        <f t="shared" si="13"/>
        <v>0</v>
      </c>
      <c r="F185" s="64">
        <f t="shared" si="14"/>
        <v>0</v>
      </c>
      <c r="G185" s="65">
        <f t="shared" si="15"/>
        <v>0</v>
      </c>
      <c r="H185" s="66">
        <f t="shared" si="16"/>
        <v>0</v>
      </c>
      <c r="I185" s="67">
        <f t="shared" si="17"/>
        <v>0</v>
      </c>
      <c r="J185" s="68">
        <f t="shared" si="18"/>
        <v>0</v>
      </c>
      <c r="K185" s="67">
        <f t="shared" si="19"/>
        <v>0</v>
      </c>
      <c r="L185" s="105"/>
      <c r="M185" s="5"/>
      <c r="N185" s="5"/>
      <c r="O185" s="2"/>
      <c r="P185" s="2"/>
      <c r="Q185" s="2"/>
      <c r="R185" s="2"/>
      <c r="S185" s="2"/>
    </row>
    <row r="186" spans="1:19" x14ac:dyDescent="0.2">
      <c r="A186" s="61">
        <f t="shared" si="11"/>
        <v>0</v>
      </c>
      <c r="B186" s="91">
        <f t="shared" si="12"/>
        <v>0</v>
      </c>
      <c r="C186" s="62">
        <f t="shared" si="2"/>
        <v>0</v>
      </c>
      <c r="D186" s="63">
        <f t="shared" si="3"/>
        <v>0</v>
      </c>
      <c r="E186" s="63">
        <f t="shared" si="13"/>
        <v>0</v>
      </c>
      <c r="F186" s="64">
        <f t="shared" si="14"/>
        <v>0</v>
      </c>
      <c r="G186" s="65">
        <f t="shared" si="15"/>
        <v>0</v>
      </c>
      <c r="H186" s="66">
        <f t="shared" si="16"/>
        <v>0</v>
      </c>
      <c r="I186" s="67">
        <f t="shared" si="17"/>
        <v>0</v>
      </c>
      <c r="J186" s="68">
        <f t="shared" si="18"/>
        <v>0</v>
      </c>
      <c r="K186" s="67">
        <f t="shared" si="19"/>
        <v>0</v>
      </c>
      <c r="L186" s="105"/>
      <c r="M186" s="5"/>
      <c r="N186" s="5"/>
      <c r="O186" s="2"/>
      <c r="P186" s="2"/>
      <c r="Q186" s="2"/>
      <c r="R186" s="2"/>
      <c r="S186" s="2"/>
    </row>
    <row r="187" spans="1:19" x14ac:dyDescent="0.2">
      <c r="A187" s="61">
        <f t="shared" si="11"/>
        <v>0</v>
      </c>
      <c r="B187" s="91">
        <f t="shared" si="12"/>
        <v>0</v>
      </c>
      <c r="C187" s="62">
        <f t="shared" si="2"/>
        <v>0</v>
      </c>
      <c r="D187" s="63">
        <f t="shared" si="3"/>
        <v>0</v>
      </c>
      <c r="E187" s="63">
        <f t="shared" si="13"/>
        <v>0</v>
      </c>
      <c r="F187" s="64">
        <f t="shared" si="14"/>
        <v>0</v>
      </c>
      <c r="G187" s="65">
        <f t="shared" si="15"/>
        <v>0</v>
      </c>
      <c r="H187" s="66">
        <f t="shared" si="16"/>
        <v>0</v>
      </c>
      <c r="I187" s="67">
        <f t="shared" si="17"/>
        <v>0</v>
      </c>
      <c r="J187" s="68">
        <f t="shared" si="18"/>
        <v>0</v>
      </c>
      <c r="K187" s="67">
        <f t="shared" si="19"/>
        <v>0</v>
      </c>
      <c r="L187" s="105"/>
      <c r="M187" s="5"/>
      <c r="N187" s="5"/>
      <c r="O187" s="2"/>
      <c r="P187" s="2"/>
      <c r="Q187" s="2"/>
      <c r="R187" s="2"/>
      <c r="S187" s="2"/>
    </row>
    <row r="188" spans="1:19" x14ac:dyDescent="0.2">
      <c r="A188" s="61">
        <f t="shared" si="11"/>
        <v>0</v>
      </c>
      <c r="B188" s="91">
        <f t="shared" si="12"/>
        <v>0</v>
      </c>
      <c r="C188" s="62">
        <f t="shared" si="2"/>
        <v>0</v>
      </c>
      <c r="D188" s="63">
        <f t="shared" si="3"/>
        <v>0</v>
      </c>
      <c r="E188" s="63">
        <f t="shared" si="13"/>
        <v>0</v>
      </c>
      <c r="F188" s="64">
        <f t="shared" si="14"/>
        <v>0</v>
      </c>
      <c r="G188" s="65">
        <f t="shared" si="15"/>
        <v>0</v>
      </c>
      <c r="H188" s="66">
        <f t="shared" si="16"/>
        <v>0</v>
      </c>
      <c r="I188" s="67">
        <f t="shared" si="17"/>
        <v>0</v>
      </c>
      <c r="J188" s="68">
        <f t="shared" si="18"/>
        <v>0</v>
      </c>
      <c r="K188" s="67">
        <f t="shared" si="19"/>
        <v>0</v>
      </c>
      <c r="L188" s="105"/>
      <c r="M188" s="5"/>
      <c r="N188" s="5"/>
      <c r="O188" s="2"/>
      <c r="P188" s="2"/>
      <c r="Q188" s="2"/>
      <c r="R188" s="2"/>
      <c r="S188" s="2"/>
    </row>
    <row r="189" spans="1:19" x14ac:dyDescent="0.2">
      <c r="A189" s="61">
        <f t="shared" si="11"/>
        <v>0</v>
      </c>
      <c r="B189" s="91">
        <f t="shared" si="12"/>
        <v>0</v>
      </c>
      <c r="C189" s="62">
        <f t="shared" si="2"/>
        <v>0</v>
      </c>
      <c r="D189" s="63">
        <f t="shared" si="3"/>
        <v>0</v>
      </c>
      <c r="E189" s="63">
        <f t="shared" si="13"/>
        <v>0</v>
      </c>
      <c r="F189" s="64">
        <f t="shared" si="14"/>
        <v>0</v>
      </c>
      <c r="G189" s="65">
        <f t="shared" si="15"/>
        <v>0</v>
      </c>
      <c r="H189" s="66">
        <f t="shared" si="16"/>
        <v>0</v>
      </c>
      <c r="I189" s="67">
        <f t="shared" si="17"/>
        <v>0</v>
      </c>
      <c r="J189" s="68">
        <f t="shared" si="18"/>
        <v>0</v>
      </c>
      <c r="K189" s="67">
        <f t="shared" si="19"/>
        <v>0</v>
      </c>
      <c r="L189" s="105"/>
      <c r="M189" s="5"/>
      <c r="N189" s="5"/>
      <c r="O189" s="2"/>
      <c r="P189" s="2"/>
      <c r="Q189" s="2"/>
      <c r="R189" s="2"/>
      <c r="S189" s="2"/>
    </row>
    <row r="190" spans="1:19" x14ac:dyDescent="0.2">
      <c r="A190" s="61">
        <f t="shared" si="11"/>
        <v>0</v>
      </c>
      <c r="B190" s="91">
        <f t="shared" si="12"/>
        <v>0</v>
      </c>
      <c r="C190" s="62">
        <f t="shared" si="2"/>
        <v>0</v>
      </c>
      <c r="D190" s="63">
        <f t="shared" si="3"/>
        <v>0</v>
      </c>
      <c r="E190" s="63">
        <f t="shared" si="13"/>
        <v>0</v>
      </c>
      <c r="F190" s="64">
        <f t="shared" si="14"/>
        <v>0</v>
      </c>
      <c r="G190" s="65">
        <f t="shared" si="15"/>
        <v>0</v>
      </c>
      <c r="H190" s="66">
        <f t="shared" si="16"/>
        <v>0</v>
      </c>
      <c r="I190" s="67">
        <f t="shared" si="17"/>
        <v>0</v>
      </c>
      <c r="J190" s="68">
        <f t="shared" si="18"/>
        <v>0</v>
      </c>
      <c r="K190" s="67">
        <f t="shared" si="19"/>
        <v>0</v>
      </c>
      <c r="L190" s="105"/>
      <c r="M190" s="5"/>
      <c r="N190" s="5"/>
      <c r="O190" s="2"/>
      <c r="P190" s="2"/>
      <c r="Q190" s="2"/>
      <c r="R190" s="2"/>
      <c r="S190" s="2"/>
    </row>
    <row r="191" spans="1:19" x14ac:dyDescent="0.2">
      <c r="A191" s="61">
        <f t="shared" si="11"/>
        <v>0</v>
      </c>
      <c r="B191" s="91">
        <f t="shared" si="12"/>
        <v>0</v>
      </c>
      <c r="C191" s="62">
        <f t="shared" si="2"/>
        <v>0</v>
      </c>
      <c r="D191" s="63">
        <f t="shared" si="3"/>
        <v>0</v>
      </c>
      <c r="E191" s="63">
        <f t="shared" si="13"/>
        <v>0</v>
      </c>
      <c r="F191" s="64">
        <f t="shared" si="14"/>
        <v>0</v>
      </c>
      <c r="G191" s="65">
        <f t="shared" si="15"/>
        <v>0</v>
      </c>
      <c r="H191" s="66">
        <f t="shared" si="16"/>
        <v>0</v>
      </c>
      <c r="I191" s="67">
        <f t="shared" si="17"/>
        <v>0</v>
      </c>
      <c r="J191" s="68">
        <f t="shared" si="18"/>
        <v>0</v>
      </c>
      <c r="K191" s="67">
        <f t="shared" si="19"/>
        <v>0</v>
      </c>
      <c r="L191" s="105"/>
      <c r="M191" s="5"/>
      <c r="N191" s="5"/>
      <c r="O191" s="2"/>
      <c r="P191" s="2"/>
      <c r="Q191" s="2"/>
      <c r="R191" s="2"/>
      <c r="S191" s="2"/>
    </row>
    <row r="192" spans="1:19" x14ac:dyDescent="0.2">
      <c r="A192" s="61">
        <f t="shared" si="11"/>
        <v>0</v>
      </c>
      <c r="B192" s="91">
        <f t="shared" si="12"/>
        <v>0</v>
      </c>
      <c r="C192" s="62">
        <f t="shared" si="2"/>
        <v>0</v>
      </c>
      <c r="D192" s="63">
        <f t="shared" si="3"/>
        <v>0</v>
      </c>
      <c r="E192" s="63">
        <f t="shared" si="13"/>
        <v>0</v>
      </c>
      <c r="F192" s="64">
        <f t="shared" si="14"/>
        <v>0</v>
      </c>
      <c r="G192" s="65">
        <f t="shared" si="15"/>
        <v>0</v>
      </c>
      <c r="H192" s="66">
        <f t="shared" si="16"/>
        <v>0</v>
      </c>
      <c r="I192" s="67">
        <f t="shared" si="17"/>
        <v>0</v>
      </c>
      <c r="J192" s="68">
        <f t="shared" si="18"/>
        <v>0</v>
      </c>
      <c r="K192" s="67">
        <f t="shared" si="19"/>
        <v>0</v>
      </c>
      <c r="L192" s="105"/>
      <c r="M192" s="5"/>
      <c r="N192" s="5"/>
      <c r="O192" s="2"/>
      <c r="P192" s="2"/>
      <c r="Q192" s="2"/>
      <c r="R192" s="2"/>
      <c r="S192" s="2"/>
    </row>
    <row r="193" spans="1:19" x14ac:dyDescent="0.2">
      <c r="A193" s="61">
        <f t="shared" si="11"/>
        <v>0</v>
      </c>
      <c r="B193" s="91">
        <f t="shared" si="12"/>
        <v>0</v>
      </c>
      <c r="C193" s="62">
        <f t="shared" si="2"/>
        <v>0</v>
      </c>
      <c r="D193" s="63">
        <f t="shared" si="3"/>
        <v>0</v>
      </c>
      <c r="E193" s="63">
        <f t="shared" si="13"/>
        <v>0</v>
      </c>
      <c r="F193" s="64">
        <f t="shared" si="14"/>
        <v>0</v>
      </c>
      <c r="G193" s="65">
        <f t="shared" si="15"/>
        <v>0</v>
      </c>
      <c r="H193" s="66">
        <f t="shared" si="16"/>
        <v>0</v>
      </c>
      <c r="I193" s="67">
        <f t="shared" si="17"/>
        <v>0</v>
      </c>
      <c r="J193" s="68">
        <f t="shared" si="18"/>
        <v>0</v>
      </c>
      <c r="K193" s="67">
        <f t="shared" si="19"/>
        <v>0</v>
      </c>
      <c r="L193" s="105"/>
      <c r="M193" s="5"/>
      <c r="N193" s="5"/>
      <c r="O193" s="2"/>
      <c r="P193" s="2"/>
      <c r="Q193" s="2"/>
      <c r="R193" s="2"/>
      <c r="S193" s="2"/>
    </row>
    <row r="194" spans="1:19" x14ac:dyDescent="0.2">
      <c r="A194" s="70" t="str">
        <f t="shared" ref="A194:A224" si="20">A46</f>
        <v>2. Pratos Principais</v>
      </c>
      <c r="B194" s="92"/>
      <c r="C194" s="71"/>
      <c r="D194" s="71"/>
      <c r="E194" s="71"/>
      <c r="F194" s="71"/>
      <c r="G194" s="71"/>
      <c r="H194" s="71"/>
      <c r="I194" s="71"/>
      <c r="J194" s="71"/>
      <c r="K194" s="71"/>
      <c r="L194" s="105"/>
      <c r="M194" s="5"/>
      <c r="N194" s="5"/>
      <c r="O194" s="2"/>
      <c r="P194" s="2"/>
      <c r="Q194" s="2"/>
      <c r="R194" s="2"/>
      <c r="S194" s="2"/>
    </row>
    <row r="195" spans="1:19" x14ac:dyDescent="0.2">
      <c r="A195" s="61">
        <f t="shared" si="20"/>
        <v>0</v>
      </c>
      <c r="B195" s="91">
        <f t="shared" ref="B195:B224" si="21">IF(B47=0,0,B47)</f>
        <v>0</v>
      </c>
      <c r="C195" s="62">
        <f t="shared" ref="C195:C234" si="22">H47-(D47*(1+E47))-$L$9*H47</f>
        <v>0</v>
      </c>
      <c r="D195" s="63">
        <f t="shared" ref="D195:D234" si="23">IF(H47=0,0,C195/H47)</f>
        <v>0</v>
      </c>
      <c r="E195" s="63">
        <f t="shared" ref="E195:E224" si="24">(C47*D195)</f>
        <v>0</v>
      </c>
      <c r="F195" s="64">
        <f t="shared" ref="F195:F224" si="25">$F$298*C47</f>
        <v>0</v>
      </c>
      <c r="G195" s="65">
        <f t="shared" ref="G195:G224" si="26">IF(H47=0,0,F195/H47)</f>
        <v>0</v>
      </c>
      <c r="H195" s="66">
        <f t="shared" ref="H195:H224" si="27">IF(H47=0,0,$M$23*C47/H47)</f>
        <v>0</v>
      </c>
      <c r="I195" s="67">
        <f t="shared" ref="I195:I224" si="28">H195*H47</f>
        <v>0</v>
      </c>
      <c r="J195" s="68">
        <f t="shared" ref="J195:J224" si="29">D195*I195</f>
        <v>0</v>
      </c>
      <c r="K195" s="67">
        <f t="shared" ref="K195:K224" si="30">IF($K$17=0,0,H195/$K$17)</f>
        <v>0</v>
      </c>
      <c r="L195" s="105"/>
      <c r="M195" s="5"/>
      <c r="N195" s="5"/>
      <c r="O195" s="2"/>
      <c r="P195" s="2"/>
      <c r="Q195" s="2"/>
      <c r="R195" s="2"/>
      <c r="S195" s="2"/>
    </row>
    <row r="196" spans="1:19" x14ac:dyDescent="0.2">
      <c r="A196" s="61">
        <f t="shared" si="20"/>
        <v>0</v>
      </c>
      <c r="B196" s="91">
        <f t="shared" si="21"/>
        <v>0</v>
      </c>
      <c r="C196" s="62">
        <f t="shared" si="22"/>
        <v>0</v>
      </c>
      <c r="D196" s="63">
        <f t="shared" si="23"/>
        <v>0</v>
      </c>
      <c r="E196" s="63">
        <f t="shared" si="24"/>
        <v>0</v>
      </c>
      <c r="F196" s="64">
        <f t="shared" si="25"/>
        <v>0</v>
      </c>
      <c r="G196" s="65">
        <f t="shared" si="26"/>
        <v>0</v>
      </c>
      <c r="H196" s="66">
        <f t="shared" si="27"/>
        <v>0</v>
      </c>
      <c r="I196" s="67">
        <f t="shared" si="28"/>
        <v>0</v>
      </c>
      <c r="J196" s="68">
        <f t="shared" si="29"/>
        <v>0</v>
      </c>
      <c r="K196" s="67">
        <f t="shared" si="30"/>
        <v>0</v>
      </c>
      <c r="L196" s="105"/>
      <c r="M196" s="5"/>
      <c r="N196" s="5"/>
      <c r="O196" s="2"/>
      <c r="P196" s="2"/>
      <c r="Q196" s="2"/>
      <c r="R196" s="2"/>
      <c r="S196" s="2"/>
    </row>
    <row r="197" spans="1:19" x14ac:dyDescent="0.2">
      <c r="A197" s="61">
        <f t="shared" si="20"/>
        <v>0</v>
      </c>
      <c r="B197" s="91">
        <f t="shared" si="21"/>
        <v>0</v>
      </c>
      <c r="C197" s="62">
        <f t="shared" si="22"/>
        <v>0</v>
      </c>
      <c r="D197" s="63">
        <f t="shared" si="23"/>
        <v>0</v>
      </c>
      <c r="E197" s="63">
        <f t="shared" si="24"/>
        <v>0</v>
      </c>
      <c r="F197" s="64">
        <f t="shared" si="25"/>
        <v>0</v>
      </c>
      <c r="G197" s="65">
        <f t="shared" si="26"/>
        <v>0</v>
      </c>
      <c r="H197" s="66">
        <f t="shared" si="27"/>
        <v>0</v>
      </c>
      <c r="I197" s="67">
        <f t="shared" si="28"/>
        <v>0</v>
      </c>
      <c r="J197" s="68">
        <f t="shared" si="29"/>
        <v>0</v>
      </c>
      <c r="K197" s="67">
        <f t="shared" si="30"/>
        <v>0</v>
      </c>
      <c r="L197" s="105"/>
      <c r="M197" s="5"/>
      <c r="N197" s="5"/>
      <c r="O197" s="2"/>
      <c r="P197" s="2"/>
      <c r="Q197" s="2"/>
      <c r="R197" s="2"/>
      <c r="S197" s="2"/>
    </row>
    <row r="198" spans="1:19" x14ac:dyDescent="0.2">
      <c r="A198" s="61">
        <f t="shared" si="20"/>
        <v>0</v>
      </c>
      <c r="B198" s="91">
        <f t="shared" si="21"/>
        <v>0</v>
      </c>
      <c r="C198" s="62">
        <f t="shared" si="22"/>
        <v>0</v>
      </c>
      <c r="D198" s="63">
        <f t="shared" si="23"/>
        <v>0</v>
      </c>
      <c r="E198" s="63">
        <f t="shared" si="24"/>
        <v>0</v>
      </c>
      <c r="F198" s="64">
        <f t="shared" si="25"/>
        <v>0</v>
      </c>
      <c r="G198" s="65">
        <f t="shared" si="26"/>
        <v>0</v>
      </c>
      <c r="H198" s="66">
        <f t="shared" si="27"/>
        <v>0</v>
      </c>
      <c r="I198" s="67">
        <f t="shared" si="28"/>
        <v>0</v>
      </c>
      <c r="J198" s="68">
        <f t="shared" si="29"/>
        <v>0</v>
      </c>
      <c r="K198" s="67">
        <f t="shared" si="30"/>
        <v>0</v>
      </c>
      <c r="L198" s="105"/>
      <c r="M198" s="5"/>
      <c r="N198" s="5"/>
      <c r="O198" s="2"/>
      <c r="P198" s="2"/>
      <c r="Q198" s="2"/>
      <c r="R198" s="2"/>
      <c r="S198" s="2"/>
    </row>
    <row r="199" spans="1:19" x14ac:dyDescent="0.2">
      <c r="A199" s="61">
        <f t="shared" si="20"/>
        <v>0</v>
      </c>
      <c r="B199" s="91">
        <f t="shared" si="21"/>
        <v>0</v>
      </c>
      <c r="C199" s="62">
        <f t="shared" si="22"/>
        <v>0</v>
      </c>
      <c r="D199" s="63">
        <f t="shared" si="23"/>
        <v>0</v>
      </c>
      <c r="E199" s="63">
        <f t="shared" si="24"/>
        <v>0</v>
      </c>
      <c r="F199" s="64">
        <f t="shared" si="25"/>
        <v>0</v>
      </c>
      <c r="G199" s="65">
        <f t="shared" si="26"/>
        <v>0</v>
      </c>
      <c r="H199" s="66">
        <f t="shared" si="27"/>
        <v>0</v>
      </c>
      <c r="I199" s="67">
        <f t="shared" si="28"/>
        <v>0</v>
      </c>
      <c r="J199" s="68">
        <f t="shared" si="29"/>
        <v>0</v>
      </c>
      <c r="K199" s="67">
        <f t="shared" si="30"/>
        <v>0</v>
      </c>
      <c r="L199" s="105"/>
      <c r="M199" s="5"/>
      <c r="N199" s="5"/>
      <c r="O199" s="2"/>
      <c r="P199" s="2"/>
      <c r="Q199" s="2"/>
      <c r="R199" s="2"/>
      <c r="S199" s="2"/>
    </row>
    <row r="200" spans="1:19" x14ac:dyDescent="0.2">
      <c r="A200" s="61">
        <f t="shared" si="20"/>
        <v>0</v>
      </c>
      <c r="B200" s="91">
        <f t="shared" si="21"/>
        <v>0</v>
      </c>
      <c r="C200" s="62">
        <f t="shared" si="22"/>
        <v>0</v>
      </c>
      <c r="D200" s="63">
        <f t="shared" si="23"/>
        <v>0</v>
      </c>
      <c r="E200" s="63">
        <f t="shared" si="24"/>
        <v>0</v>
      </c>
      <c r="F200" s="64">
        <f t="shared" si="25"/>
        <v>0</v>
      </c>
      <c r="G200" s="65">
        <f t="shared" si="26"/>
        <v>0</v>
      </c>
      <c r="H200" s="66">
        <f t="shared" si="27"/>
        <v>0</v>
      </c>
      <c r="I200" s="67">
        <f t="shared" si="28"/>
        <v>0</v>
      </c>
      <c r="J200" s="68">
        <f t="shared" si="29"/>
        <v>0</v>
      </c>
      <c r="K200" s="67">
        <f t="shared" si="30"/>
        <v>0</v>
      </c>
      <c r="L200" s="105"/>
      <c r="M200" s="5"/>
      <c r="N200" s="5"/>
      <c r="O200" s="2"/>
      <c r="P200" s="2"/>
      <c r="Q200" s="2"/>
      <c r="R200" s="2"/>
      <c r="S200" s="2"/>
    </row>
    <row r="201" spans="1:19" x14ac:dyDescent="0.2">
      <c r="A201" s="61">
        <f t="shared" si="20"/>
        <v>0</v>
      </c>
      <c r="B201" s="91">
        <f t="shared" si="21"/>
        <v>0</v>
      </c>
      <c r="C201" s="62">
        <f t="shared" si="22"/>
        <v>0</v>
      </c>
      <c r="D201" s="63">
        <f t="shared" si="23"/>
        <v>0</v>
      </c>
      <c r="E201" s="63">
        <f t="shared" si="24"/>
        <v>0</v>
      </c>
      <c r="F201" s="64">
        <f t="shared" si="25"/>
        <v>0</v>
      </c>
      <c r="G201" s="65">
        <f t="shared" si="26"/>
        <v>0</v>
      </c>
      <c r="H201" s="66">
        <f t="shared" si="27"/>
        <v>0</v>
      </c>
      <c r="I201" s="67">
        <f t="shared" si="28"/>
        <v>0</v>
      </c>
      <c r="J201" s="68">
        <f t="shared" si="29"/>
        <v>0</v>
      </c>
      <c r="K201" s="67">
        <f t="shared" si="30"/>
        <v>0</v>
      </c>
      <c r="L201" s="105"/>
      <c r="M201" s="5"/>
      <c r="N201" s="5"/>
      <c r="O201" s="2"/>
      <c r="P201" s="2"/>
      <c r="Q201" s="2"/>
      <c r="R201" s="2"/>
      <c r="S201" s="2"/>
    </row>
    <row r="202" spans="1:19" x14ac:dyDescent="0.2">
      <c r="A202" s="61">
        <f t="shared" si="20"/>
        <v>0</v>
      </c>
      <c r="B202" s="91">
        <f t="shared" si="21"/>
        <v>0</v>
      </c>
      <c r="C202" s="62">
        <f t="shared" si="22"/>
        <v>0</v>
      </c>
      <c r="D202" s="63">
        <f t="shared" si="23"/>
        <v>0</v>
      </c>
      <c r="E202" s="63">
        <f t="shared" si="24"/>
        <v>0</v>
      </c>
      <c r="F202" s="64">
        <f t="shared" si="25"/>
        <v>0</v>
      </c>
      <c r="G202" s="65">
        <f t="shared" si="26"/>
        <v>0</v>
      </c>
      <c r="H202" s="66">
        <f t="shared" si="27"/>
        <v>0</v>
      </c>
      <c r="I202" s="67">
        <f t="shared" si="28"/>
        <v>0</v>
      </c>
      <c r="J202" s="68">
        <f t="shared" si="29"/>
        <v>0</v>
      </c>
      <c r="K202" s="67">
        <f t="shared" si="30"/>
        <v>0</v>
      </c>
      <c r="L202" s="105"/>
      <c r="M202" s="5"/>
      <c r="N202" s="5"/>
      <c r="O202" s="2"/>
      <c r="P202" s="2"/>
      <c r="Q202" s="2"/>
      <c r="R202" s="2"/>
      <c r="S202" s="2"/>
    </row>
    <row r="203" spans="1:19" x14ac:dyDescent="0.2">
      <c r="A203" s="61">
        <f t="shared" si="20"/>
        <v>0</v>
      </c>
      <c r="B203" s="91">
        <f t="shared" si="21"/>
        <v>0</v>
      </c>
      <c r="C203" s="62">
        <f t="shared" si="22"/>
        <v>0</v>
      </c>
      <c r="D203" s="63">
        <f t="shared" si="23"/>
        <v>0</v>
      </c>
      <c r="E203" s="63">
        <f t="shared" si="24"/>
        <v>0</v>
      </c>
      <c r="F203" s="64">
        <f t="shared" si="25"/>
        <v>0</v>
      </c>
      <c r="G203" s="65">
        <f t="shared" si="26"/>
        <v>0</v>
      </c>
      <c r="H203" s="66">
        <f t="shared" si="27"/>
        <v>0</v>
      </c>
      <c r="I203" s="67">
        <f t="shared" si="28"/>
        <v>0</v>
      </c>
      <c r="J203" s="68">
        <f t="shared" si="29"/>
        <v>0</v>
      </c>
      <c r="K203" s="67">
        <f t="shared" si="30"/>
        <v>0</v>
      </c>
      <c r="L203" s="105"/>
      <c r="M203" s="5"/>
      <c r="N203" s="5"/>
      <c r="O203" s="2"/>
      <c r="P203" s="2"/>
      <c r="Q203" s="2"/>
      <c r="R203" s="2"/>
      <c r="S203" s="2"/>
    </row>
    <row r="204" spans="1:19" x14ac:dyDescent="0.2">
      <c r="A204" s="61">
        <f t="shared" si="20"/>
        <v>0</v>
      </c>
      <c r="B204" s="91">
        <f t="shared" si="21"/>
        <v>0</v>
      </c>
      <c r="C204" s="62">
        <f t="shared" si="22"/>
        <v>0</v>
      </c>
      <c r="D204" s="63">
        <f t="shared" si="23"/>
        <v>0</v>
      </c>
      <c r="E204" s="63">
        <f t="shared" si="24"/>
        <v>0</v>
      </c>
      <c r="F204" s="64">
        <f t="shared" si="25"/>
        <v>0</v>
      </c>
      <c r="G204" s="65">
        <f t="shared" si="26"/>
        <v>0</v>
      </c>
      <c r="H204" s="66">
        <f t="shared" si="27"/>
        <v>0</v>
      </c>
      <c r="I204" s="67">
        <f t="shared" si="28"/>
        <v>0</v>
      </c>
      <c r="J204" s="68">
        <f t="shared" si="29"/>
        <v>0</v>
      </c>
      <c r="K204" s="67">
        <f t="shared" si="30"/>
        <v>0</v>
      </c>
      <c r="L204" s="105"/>
      <c r="M204" s="5"/>
      <c r="N204" s="5"/>
      <c r="O204" s="2"/>
      <c r="P204" s="2"/>
      <c r="Q204" s="2"/>
      <c r="R204" s="2"/>
      <c r="S204" s="2"/>
    </row>
    <row r="205" spans="1:19" x14ac:dyDescent="0.2">
      <c r="A205" s="61">
        <f t="shared" si="20"/>
        <v>0</v>
      </c>
      <c r="B205" s="91">
        <f t="shared" si="21"/>
        <v>0</v>
      </c>
      <c r="C205" s="62">
        <f t="shared" si="22"/>
        <v>0</v>
      </c>
      <c r="D205" s="63">
        <f t="shared" si="23"/>
        <v>0</v>
      </c>
      <c r="E205" s="63">
        <f t="shared" si="24"/>
        <v>0</v>
      </c>
      <c r="F205" s="64">
        <f t="shared" si="25"/>
        <v>0</v>
      </c>
      <c r="G205" s="65">
        <f t="shared" si="26"/>
        <v>0</v>
      </c>
      <c r="H205" s="66">
        <f t="shared" si="27"/>
        <v>0</v>
      </c>
      <c r="I205" s="67">
        <f t="shared" si="28"/>
        <v>0</v>
      </c>
      <c r="J205" s="68">
        <f t="shared" si="29"/>
        <v>0</v>
      </c>
      <c r="K205" s="67">
        <f t="shared" si="30"/>
        <v>0</v>
      </c>
      <c r="L205" s="105"/>
      <c r="M205" s="5"/>
      <c r="N205" s="5"/>
      <c r="O205" s="2"/>
      <c r="P205" s="2"/>
      <c r="Q205" s="2"/>
      <c r="R205" s="2"/>
      <c r="S205" s="2"/>
    </row>
    <row r="206" spans="1:19" x14ac:dyDescent="0.2">
      <c r="A206" s="61">
        <f t="shared" si="20"/>
        <v>0</v>
      </c>
      <c r="B206" s="91">
        <f t="shared" si="21"/>
        <v>0</v>
      </c>
      <c r="C206" s="62">
        <f t="shared" si="22"/>
        <v>0</v>
      </c>
      <c r="D206" s="63">
        <f t="shared" si="23"/>
        <v>0</v>
      </c>
      <c r="E206" s="63">
        <f t="shared" si="24"/>
        <v>0</v>
      </c>
      <c r="F206" s="64">
        <f t="shared" si="25"/>
        <v>0</v>
      </c>
      <c r="G206" s="65">
        <f t="shared" si="26"/>
        <v>0</v>
      </c>
      <c r="H206" s="66">
        <f t="shared" si="27"/>
        <v>0</v>
      </c>
      <c r="I206" s="67">
        <f t="shared" si="28"/>
        <v>0</v>
      </c>
      <c r="J206" s="68">
        <f t="shared" si="29"/>
        <v>0</v>
      </c>
      <c r="K206" s="67">
        <f t="shared" si="30"/>
        <v>0</v>
      </c>
      <c r="L206" s="105"/>
      <c r="M206" s="5"/>
      <c r="N206" s="5"/>
      <c r="O206" s="2"/>
      <c r="P206" s="2"/>
      <c r="Q206" s="2"/>
      <c r="R206" s="2"/>
      <c r="S206" s="2"/>
    </row>
    <row r="207" spans="1:19" x14ac:dyDescent="0.2">
      <c r="A207" s="61">
        <f t="shared" si="20"/>
        <v>0</v>
      </c>
      <c r="B207" s="91">
        <f t="shared" si="21"/>
        <v>0</v>
      </c>
      <c r="C207" s="62">
        <f t="shared" si="22"/>
        <v>0</v>
      </c>
      <c r="D207" s="63">
        <f t="shared" si="23"/>
        <v>0</v>
      </c>
      <c r="E207" s="63">
        <f t="shared" si="24"/>
        <v>0</v>
      </c>
      <c r="F207" s="64">
        <f t="shared" si="25"/>
        <v>0</v>
      </c>
      <c r="G207" s="65">
        <f t="shared" si="26"/>
        <v>0</v>
      </c>
      <c r="H207" s="66">
        <f t="shared" si="27"/>
        <v>0</v>
      </c>
      <c r="I207" s="67">
        <f t="shared" si="28"/>
        <v>0</v>
      </c>
      <c r="J207" s="68">
        <f t="shared" si="29"/>
        <v>0</v>
      </c>
      <c r="K207" s="67">
        <f t="shared" si="30"/>
        <v>0</v>
      </c>
      <c r="L207" s="105"/>
      <c r="M207" s="5"/>
      <c r="N207" s="5"/>
      <c r="O207" s="2"/>
      <c r="P207" s="2"/>
      <c r="Q207" s="2"/>
      <c r="R207" s="2"/>
      <c r="S207" s="2"/>
    </row>
    <row r="208" spans="1:19" x14ac:dyDescent="0.2">
      <c r="A208" s="61">
        <f t="shared" si="20"/>
        <v>0</v>
      </c>
      <c r="B208" s="91">
        <f t="shared" si="21"/>
        <v>0</v>
      </c>
      <c r="C208" s="62">
        <f t="shared" si="22"/>
        <v>0</v>
      </c>
      <c r="D208" s="63">
        <f t="shared" si="23"/>
        <v>0</v>
      </c>
      <c r="E208" s="63">
        <f t="shared" si="24"/>
        <v>0</v>
      </c>
      <c r="F208" s="64">
        <f t="shared" si="25"/>
        <v>0</v>
      </c>
      <c r="G208" s="65">
        <f t="shared" si="26"/>
        <v>0</v>
      </c>
      <c r="H208" s="66">
        <f t="shared" si="27"/>
        <v>0</v>
      </c>
      <c r="I208" s="67">
        <f t="shared" si="28"/>
        <v>0</v>
      </c>
      <c r="J208" s="68">
        <f t="shared" si="29"/>
        <v>0</v>
      </c>
      <c r="K208" s="67">
        <f t="shared" si="30"/>
        <v>0</v>
      </c>
      <c r="L208" s="105"/>
      <c r="M208" s="5"/>
      <c r="N208" s="5"/>
      <c r="O208" s="2"/>
      <c r="P208" s="2"/>
      <c r="Q208" s="2"/>
      <c r="R208" s="2"/>
      <c r="S208" s="2"/>
    </row>
    <row r="209" spans="1:19" x14ac:dyDescent="0.2">
      <c r="A209" s="61">
        <f t="shared" si="20"/>
        <v>0</v>
      </c>
      <c r="B209" s="91">
        <f t="shared" si="21"/>
        <v>0</v>
      </c>
      <c r="C209" s="62">
        <f t="shared" si="22"/>
        <v>0</v>
      </c>
      <c r="D209" s="63">
        <f t="shared" si="23"/>
        <v>0</v>
      </c>
      <c r="E209" s="63">
        <f t="shared" si="24"/>
        <v>0</v>
      </c>
      <c r="F209" s="64">
        <f t="shared" si="25"/>
        <v>0</v>
      </c>
      <c r="G209" s="65">
        <f t="shared" si="26"/>
        <v>0</v>
      </c>
      <c r="H209" s="66">
        <f t="shared" si="27"/>
        <v>0</v>
      </c>
      <c r="I209" s="67">
        <f t="shared" si="28"/>
        <v>0</v>
      </c>
      <c r="J209" s="68">
        <f t="shared" si="29"/>
        <v>0</v>
      </c>
      <c r="K209" s="67">
        <f t="shared" si="30"/>
        <v>0</v>
      </c>
      <c r="L209" s="105"/>
      <c r="M209" s="5"/>
      <c r="N209" s="5"/>
      <c r="O209" s="2"/>
      <c r="P209" s="2"/>
      <c r="Q209" s="2"/>
      <c r="R209" s="2"/>
      <c r="S209" s="2"/>
    </row>
    <row r="210" spans="1:19" x14ac:dyDescent="0.2">
      <c r="A210" s="61">
        <f t="shared" si="20"/>
        <v>0</v>
      </c>
      <c r="B210" s="91">
        <f t="shared" si="21"/>
        <v>0</v>
      </c>
      <c r="C210" s="62">
        <f t="shared" si="22"/>
        <v>0</v>
      </c>
      <c r="D210" s="63">
        <f t="shared" si="23"/>
        <v>0</v>
      </c>
      <c r="E210" s="63">
        <f t="shared" si="24"/>
        <v>0</v>
      </c>
      <c r="F210" s="64">
        <f t="shared" si="25"/>
        <v>0</v>
      </c>
      <c r="G210" s="65">
        <f t="shared" si="26"/>
        <v>0</v>
      </c>
      <c r="H210" s="66">
        <f t="shared" si="27"/>
        <v>0</v>
      </c>
      <c r="I210" s="67">
        <f t="shared" si="28"/>
        <v>0</v>
      </c>
      <c r="J210" s="68">
        <f t="shared" si="29"/>
        <v>0</v>
      </c>
      <c r="K210" s="67">
        <f t="shared" si="30"/>
        <v>0</v>
      </c>
      <c r="L210" s="105"/>
      <c r="M210" s="5"/>
      <c r="N210" s="5"/>
      <c r="O210" s="2"/>
      <c r="P210" s="2"/>
      <c r="Q210" s="2"/>
      <c r="R210" s="2"/>
      <c r="S210" s="2"/>
    </row>
    <row r="211" spans="1:19" x14ac:dyDescent="0.2">
      <c r="A211" s="61">
        <f t="shared" si="20"/>
        <v>0</v>
      </c>
      <c r="B211" s="91">
        <f t="shared" si="21"/>
        <v>0</v>
      </c>
      <c r="C211" s="62">
        <f t="shared" si="22"/>
        <v>0</v>
      </c>
      <c r="D211" s="63">
        <f t="shared" si="23"/>
        <v>0</v>
      </c>
      <c r="E211" s="63">
        <f t="shared" si="24"/>
        <v>0</v>
      </c>
      <c r="F211" s="64">
        <f t="shared" si="25"/>
        <v>0</v>
      </c>
      <c r="G211" s="65">
        <f t="shared" si="26"/>
        <v>0</v>
      </c>
      <c r="H211" s="66">
        <f t="shared" si="27"/>
        <v>0</v>
      </c>
      <c r="I211" s="67">
        <f t="shared" si="28"/>
        <v>0</v>
      </c>
      <c r="J211" s="68">
        <f t="shared" si="29"/>
        <v>0</v>
      </c>
      <c r="K211" s="67">
        <f t="shared" si="30"/>
        <v>0</v>
      </c>
      <c r="L211" s="105"/>
      <c r="M211" s="5"/>
      <c r="N211" s="5"/>
      <c r="O211" s="2"/>
      <c r="P211" s="2"/>
      <c r="Q211" s="2"/>
      <c r="R211" s="2"/>
      <c r="S211" s="2"/>
    </row>
    <row r="212" spans="1:19" x14ac:dyDescent="0.2">
      <c r="A212" s="61">
        <f t="shared" si="20"/>
        <v>0</v>
      </c>
      <c r="B212" s="91">
        <f t="shared" si="21"/>
        <v>0</v>
      </c>
      <c r="C212" s="62">
        <f t="shared" si="22"/>
        <v>0</v>
      </c>
      <c r="D212" s="63">
        <f t="shared" si="23"/>
        <v>0</v>
      </c>
      <c r="E212" s="63">
        <f t="shared" si="24"/>
        <v>0</v>
      </c>
      <c r="F212" s="64">
        <f t="shared" si="25"/>
        <v>0</v>
      </c>
      <c r="G212" s="65">
        <f t="shared" si="26"/>
        <v>0</v>
      </c>
      <c r="H212" s="66">
        <f t="shared" si="27"/>
        <v>0</v>
      </c>
      <c r="I212" s="67">
        <f t="shared" si="28"/>
        <v>0</v>
      </c>
      <c r="J212" s="68">
        <f t="shared" si="29"/>
        <v>0</v>
      </c>
      <c r="K212" s="67">
        <f t="shared" si="30"/>
        <v>0</v>
      </c>
      <c r="L212" s="105"/>
      <c r="M212" s="5"/>
      <c r="N212" s="5"/>
      <c r="O212" s="2"/>
      <c r="P212" s="2"/>
      <c r="Q212" s="2"/>
      <c r="R212" s="2"/>
      <c r="S212" s="2"/>
    </row>
    <row r="213" spans="1:19" x14ac:dyDescent="0.2">
      <c r="A213" s="61">
        <f t="shared" si="20"/>
        <v>0</v>
      </c>
      <c r="B213" s="91">
        <f t="shared" si="21"/>
        <v>0</v>
      </c>
      <c r="C213" s="62">
        <f t="shared" si="22"/>
        <v>0</v>
      </c>
      <c r="D213" s="63">
        <f t="shared" si="23"/>
        <v>0</v>
      </c>
      <c r="E213" s="63">
        <f t="shared" si="24"/>
        <v>0</v>
      </c>
      <c r="F213" s="64">
        <f t="shared" si="25"/>
        <v>0</v>
      </c>
      <c r="G213" s="65">
        <f t="shared" si="26"/>
        <v>0</v>
      </c>
      <c r="H213" s="66">
        <f t="shared" si="27"/>
        <v>0</v>
      </c>
      <c r="I213" s="67">
        <f t="shared" si="28"/>
        <v>0</v>
      </c>
      <c r="J213" s="68">
        <f t="shared" si="29"/>
        <v>0</v>
      </c>
      <c r="K213" s="67">
        <f t="shared" si="30"/>
        <v>0</v>
      </c>
      <c r="L213" s="105"/>
      <c r="M213" s="5"/>
      <c r="N213" s="5"/>
      <c r="O213" s="2"/>
      <c r="P213" s="2"/>
      <c r="Q213" s="2"/>
      <c r="R213" s="2"/>
      <c r="S213" s="2"/>
    </row>
    <row r="214" spans="1:19" x14ac:dyDescent="0.2">
      <c r="A214" s="61">
        <f t="shared" si="20"/>
        <v>0</v>
      </c>
      <c r="B214" s="91">
        <f t="shared" si="21"/>
        <v>0</v>
      </c>
      <c r="C214" s="62">
        <f t="shared" si="22"/>
        <v>0</v>
      </c>
      <c r="D214" s="63">
        <f t="shared" si="23"/>
        <v>0</v>
      </c>
      <c r="E214" s="63">
        <f t="shared" si="24"/>
        <v>0</v>
      </c>
      <c r="F214" s="64">
        <f t="shared" si="25"/>
        <v>0</v>
      </c>
      <c r="G214" s="65">
        <f t="shared" si="26"/>
        <v>0</v>
      </c>
      <c r="H214" s="66">
        <f t="shared" si="27"/>
        <v>0</v>
      </c>
      <c r="I214" s="67">
        <f t="shared" si="28"/>
        <v>0</v>
      </c>
      <c r="J214" s="68">
        <f t="shared" si="29"/>
        <v>0</v>
      </c>
      <c r="K214" s="67">
        <f t="shared" si="30"/>
        <v>0</v>
      </c>
      <c r="L214" s="105"/>
      <c r="M214" s="5"/>
      <c r="N214" s="5"/>
      <c r="O214" s="2"/>
      <c r="P214" s="2"/>
      <c r="Q214" s="2"/>
      <c r="R214" s="2"/>
      <c r="S214" s="2"/>
    </row>
    <row r="215" spans="1:19" x14ac:dyDescent="0.2">
      <c r="A215" s="61">
        <f t="shared" si="20"/>
        <v>0</v>
      </c>
      <c r="B215" s="91">
        <f t="shared" si="21"/>
        <v>0</v>
      </c>
      <c r="C215" s="62">
        <f t="shared" si="22"/>
        <v>0</v>
      </c>
      <c r="D215" s="63">
        <f t="shared" si="23"/>
        <v>0</v>
      </c>
      <c r="E215" s="63">
        <f t="shared" si="24"/>
        <v>0</v>
      </c>
      <c r="F215" s="64">
        <f t="shared" si="25"/>
        <v>0</v>
      </c>
      <c r="G215" s="65">
        <f t="shared" si="26"/>
        <v>0</v>
      </c>
      <c r="H215" s="66">
        <f t="shared" si="27"/>
        <v>0</v>
      </c>
      <c r="I215" s="67">
        <f t="shared" si="28"/>
        <v>0</v>
      </c>
      <c r="J215" s="68">
        <f t="shared" si="29"/>
        <v>0</v>
      </c>
      <c r="K215" s="67">
        <f t="shared" si="30"/>
        <v>0</v>
      </c>
      <c r="L215" s="105"/>
      <c r="M215" s="5"/>
      <c r="N215" s="5"/>
      <c r="O215" s="2"/>
      <c r="P215" s="2"/>
      <c r="Q215" s="2"/>
      <c r="R215" s="2"/>
      <c r="S215" s="2"/>
    </row>
    <row r="216" spans="1:19" x14ac:dyDescent="0.2">
      <c r="A216" s="61">
        <f t="shared" si="20"/>
        <v>0</v>
      </c>
      <c r="B216" s="91">
        <f t="shared" si="21"/>
        <v>0</v>
      </c>
      <c r="C216" s="62">
        <f t="shared" si="22"/>
        <v>0</v>
      </c>
      <c r="D216" s="63">
        <f t="shared" si="23"/>
        <v>0</v>
      </c>
      <c r="E216" s="63">
        <f t="shared" si="24"/>
        <v>0</v>
      </c>
      <c r="F216" s="64">
        <f t="shared" si="25"/>
        <v>0</v>
      </c>
      <c r="G216" s="65">
        <f t="shared" si="26"/>
        <v>0</v>
      </c>
      <c r="H216" s="66">
        <f t="shared" si="27"/>
        <v>0</v>
      </c>
      <c r="I216" s="67">
        <f t="shared" si="28"/>
        <v>0</v>
      </c>
      <c r="J216" s="68">
        <f t="shared" si="29"/>
        <v>0</v>
      </c>
      <c r="K216" s="67">
        <f t="shared" si="30"/>
        <v>0</v>
      </c>
      <c r="L216" s="105"/>
      <c r="M216" s="5"/>
      <c r="N216" s="5"/>
      <c r="O216" s="2"/>
      <c r="P216" s="2"/>
      <c r="Q216" s="2"/>
      <c r="R216" s="2"/>
      <c r="S216" s="2"/>
    </row>
    <row r="217" spans="1:19" x14ac:dyDescent="0.2">
      <c r="A217" s="61">
        <f t="shared" si="20"/>
        <v>0</v>
      </c>
      <c r="B217" s="91">
        <f t="shared" si="21"/>
        <v>0</v>
      </c>
      <c r="C217" s="62">
        <f t="shared" si="22"/>
        <v>0</v>
      </c>
      <c r="D217" s="63">
        <f t="shared" si="23"/>
        <v>0</v>
      </c>
      <c r="E217" s="63">
        <f t="shared" si="24"/>
        <v>0</v>
      </c>
      <c r="F217" s="64">
        <f t="shared" si="25"/>
        <v>0</v>
      </c>
      <c r="G217" s="65">
        <f t="shared" si="26"/>
        <v>0</v>
      </c>
      <c r="H217" s="66">
        <f t="shared" si="27"/>
        <v>0</v>
      </c>
      <c r="I217" s="67">
        <f t="shared" si="28"/>
        <v>0</v>
      </c>
      <c r="J217" s="68">
        <f t="shared" si="29"/>
        <v>0</v>
      </c>
      <c r="K217" s="67">
        <f t="shared" si="30"/>
        <v>0</v>
      </c>
      <c r="L217" s="105"/>
      <c r="M217" s="5"/>
      <c r="N217" s="5"/>
      <c r="O217" s="2"/>
      <c r="P217" s="2"/>
      <c r="Q217" s="2"/>
      <c r="R217" s="2"/>
      <c r="S217" s="2"/>
    </row>
    <row r="218" spans="1:19" x14ac:dyDescent="0.2">
      <c r="A218" s="61">
        <f t="shared" si="20"/>
        <v>0</v>
      </c>
      <c r="B218" s="91">
        <f t="shared" si="21"/>
        <v>0</v>
      </c>
      <c r="C218" s="62">
        <f t="shared" si="22"/>
        <v>0</v>
      </c>
      <c r="D218" s="63">
        <f t="shared" si="23"/>
        <v>0</v>
      </c>
      <c r="E218" s="63">
        <f t="shared" si="24"/>
        <v>0</v>
      </c>
      <c r="F218" s="64">
        <f t="shared" si="25"/>
        <v>0</v>
      </c>
      <c r="G218" s="65">
        <f t="shared" si="26"/>
        <v>0</v>
      </c>
      <c r="H218" s="66">
        <f t="shared" si="27"/>
        <v>0</v>
      </c>
      <c r="I218" s="67">
        <f t="shared" si="28"/>
        <v>0</v>
      </c>
      <c r="J218" s="68">
        <f t="shared" si="29"/>
        <v>0</v>
      </c>
      <c r="K218" s="67">
        <f t="shared" si="30"/>
        <v>0</v>
      </c>
      <c r="L218" s="105"/>
      <c r="M218" s="5"/>
      <c r="N218" s="5"/>
      <c r="O218" s="2"/>
      <c r="P218" s="2"/>
      <c r="Q218" s="2"/>
      <c r="R218" s="2"/>
      <c r="S218" s="2"/>
    </row>
    <row r="219" spans="1:19" x14ac:dyDescent="0.2">
      <c r="A219" s="61">
        <f t="shared" si="20"/>
        <v>0</v>
      </c>
      <c r="B219" s="91">
        <f t="shared" si="21"/>
        <v>0</v>
      </c>
      <c r="C219" s="62">
        <f t="shared" si="22"/>
        <v>0</v>
      </c>
      <c r="D219" s="63">
        <f t="shared" si="23"/>
        <v>0</v>
      </c>
      <c r="E219" s="63">
        <f t="shared" si="24"/>
        <v>0</v>
      </c>
      <c r="F219" s="64">
        <f t="shared" si="25"/>
        <v>0</v>
      </c>
      <c r="G219" s="65">
        <f t="shared" si="26"/>
        <v>0</v>
      </c>
      <c r="H219" s="66">
        <f t="shared" si="27"/>
        <v>0</v>
      </c>
      <c r="I219" s="67">
        <f t="shared" si="28"/>
        <v>0</v>
      </c>
      <c r="J219" s="68">
        <f t="shared" si="29"/>
        <v>0</v>
      </c>
      <c r="K219" s="67">
        <f t="shared" si="30"/>
        <v>0</v>
      </c>
      <c r="L219" s="105"/>
      <c r="M219" s="5"/>
      <c r="N219" s="5"/>
      <c r="O219" s="2"/>
      <c r="P219" s="2"/>
      <c r="Q219" s="2"/>
      <c r="R219" s="2"/>
      <c r="S219" s="2"/>
    </row>
    <row r="220" spans="1:19" x14ac:dyDescent="0.2">
      <c r="A220" s="61">
        <f t="shared" si="20"/>
        <v>0</v>
      </c>
      <c r="B220" s="91">
        <f t="shared" si="21"/>
        <v>0</v>
      </c>
      <c r="C220" s="62">
        <f t="shared" si="22"/>
        <v>0</v>
      </c>
      <c r="D220" s="63">
        <f t="shared" si="23"/>
        <v>0</v>
      </c>
      <c r="E220" s="63">
        <f t="shared" si="24"/>
        <v>0</v>
      </c>
      <c r="F220" s="64">
        <f t="shared" si="25"/>
        <v>0</v>
      </c>
      <c r="G220" s="65">
        <f t="shared" si="26"/>
        <v>0</v>
      </c>
      <c r="H220" s="66">
        <f t="shared" si="27"/>
        <v>0</v>
      </c>
      <c r="I220" s="67">
        <f t="shared" si="28"/>
        <v>0</v>
      </c>
      <c r="J220" s="68">
        <f t="shared" si="29"/>
        <v>0</v>
      </c>
      <c r="K220" s="67">
        <f t="shared" si="30"/>
        <v>0</v>
      </c>
      <c r="L220" s="105"/>
      <c r="M220" s="5"/>
      <c r="N220" s="5"/>
      <c r="O220" s="2"/>
      <c r="P220" s="2"/>
      <c r="Q220" s="2"/>
      <c r="R220" s="2"/>
      <c r="S220" s="2"/>
    </row>
    <row r="221" spans="1:19" x14ac:dyDescent="0.2">
      <c r="A221" s="61">
        <f t="shared" si="20"/>
        <v>0</v>
      </c>
      <c r="B221" s="91">
        <f t="shared" si="21"/>
        <v>0</v>
      </c>
      <c r="C221" s="62">
        <f t="shared" si="22"/>
        <v>0</v>
      </c>
      <c r="D221" s="63">
        <f t="shared" si="23"/>
        <v>0</v>
      </c>
      <c r="E221" s="63">
        <f t="shared" si="24"/>
        <v>0</v>
      </c>
      <c r="F221" s="64">
        <f t="shared" si="25"/>
        <v>0</v>
      </c>
      <c r="G221" s="65">
        <f t="shared" si="26"/>
        <v>0</v>
      </c>
      <c r="H221" s="66">
        <f t="shared" si="27"/>
        <v>0</v>
      </c>
      <c r="I221" s="67">
        <f t="shared" si="28"/>
        <v>0</v>
      </c>
      <c r="J221" s="68">
        <f t="shared" si="29"/>
        <v>0</v>
      </c>
      <c r="K221" s="67">
        <f t="shared" si="30"/>
        <v>0</v>
      </c>
      <c r="L221" s="105"/>
      <c r="M221" s="5"/>
      <c r="N221" s="5"/>
      <c r="O221" s="2"/>
      <c r="P221" s="2"/>
      <c r="Q221" s="2"/>
      <c r="R221" s="2"/>
      <c r="S221" s="2"/>
    </row>
    <row r="222" spans="1:19" x14ac:dyDescent="0.2">
      <c r="A222" s="61">
        <f t="shared" si="20"/>
        <v>0</v>
      </c>
      <c r="B222" s="91">
        <f t="shared" si="21"/>
        <v>0</v>
      </c>
      <c r="C222" s="62">
        <f t="shared" si="22"/>
        <v>0</v>
      </c>
      <c r="D222" s="63">
        <f t="shared" si="23"/>
        <v>0</v>
      </c>
      <c r="E222" s="63">
        <f t="shared" si="24"/>
        <v>0</v>
      </c>
      <c r="F222" s="64">
        <f t="shared" si="25"/>
        <v>0</v>
      </c>
      <c r="G222" s="65">
        <f t="shared" si="26"/>
        <v>0</v>
      </c>
      <c r="H222" s="66">
        <f t="shared" si="27"/>
        <v>0</v>
      </c>
      <c r="I222" s="67">
        <f t="shared" si="28"/>
        <v>0</v>
      </c>
      <c r="J222" s="68">
        <f t="shared" si="29"/>
        <v>0</v>
      </c>
      <c r="K222" s="67">
        <f t="shared" si="30"/>
        <v>0</v>
      </c>
      <c r="L222" s="105"/>
      <c r="M222" s="5"/>
      <c r="N222" s="5"/>
      <c r="O222" s="2"/>
      <c r="P222" s="2"/>
      <c r="Q222" s="2"/>
      <c r="R222" s="2"/>
      <c r="S222" s="2"/>
    </row>
    <row r="223" spans="1:19" x14ac:dyDescent="0.2">
      <c r="A223" s="61">
        <f t="shared" si="20"/>
        <v>0</v>
      </c>
      <c r="B223" s="91">
        <f t="shared" si="21"/>
        <v>0</v>
      </c>
      <c r="C223" s="62">
        <f t="shared" si="22"/>
        <v>0</v>
      </c>
      <c r="D223" s="63">
        <f t="shared" si="23"/>
        <v>0</v>
      </c>
      <c r="E223" s="63">
        <f t="shared" si="24"/>
        <v>0</v>
      </c>
      <c r="F223" s="64">
        <f t="shared" si="25"/>
        <v>0</v>
      </c>
      <c r="G223" s="65">
        <f t="shared" si="26"/>
        <v>0</v>
      </c>
      <c r="H223" s="66">
        <f t="shared" si="27"/>
        <v>0</v>
      </c>
      <c r="I223" s="67">
        <f t="shared" si="28"/>
        <v>0</v>
      </c>
      <c r="J223" s="68">
        <f t="shared" si="29"/>
        <v>0</v>
      </c>
      <c r="K223" s="67">
        <f t="shared" si="30"/>
        <v>0</v>
      </c>
      <c r="L223" s="105"/>
      <c r="M223" s="5"/>
      <c r="N223" s="5"/>
      <c r="O223" s="2"/>
      <c r="P223" s="2"/>
      <c r="Q223" s="2"/>
      <c r="R223" s="2"/>
      <c r="S223" s="2"/>
    </row>
    <row r="224" spans="1:19" x14ac:dyDescent="0.2">
      <c r="A224" s="61">
        <f t="shared" si="20"/>
        <v>0</v>
      </c>
      <c r="B224" s="91">
        <f t="shared" si="21"/>
        <v>0</v>
      </c>
      <c r="C224" s="62">
        <f t="shared" si="22"/>
        <v>0</v>
      </c>
      <c r="D224" s="63">
        <f t="shared" si="23"/>
        <v>0</v>
      </c>
      <c r="E224" s="63">
        <f t="shared" si="24"/>
        <v>0</v>
      </c>
      <c r="F224" s="64">
        <f t="shared" si="25"/>
        <v>0</v>
      </c>
      <c r="G224" s="65">
        <f t="shared" si="26"/>
        <v>0</v>
      </c>
      <c r="H224" s="66">
        <f t="shared" si="27"/>
        <v>0</v>
      </c>
      <c r="I224" s="67">
        <f t="shared" si="28"/>
        <v>0</v>
      </c>
      <c r="J224" s="68">
        <f t="shared" si="29"/>
        <v>0</v>
      </c>
      <c r="K224" s="67">
        <f t="shared" si="30"/>
        <v>0</v>
      </c>
      <c r="L224" s="105"/>
      <c r="M224" s="5"/>
      <c r="N224" s="5"/>
      <c r="O224" s="2"/>
      <c r="P224" s="2"/>
      <c r="Q224" s="2"/>
      <c r="R224" s="2"/>
      <c r="S224" s="2"/>
    </row>
    <row r="225" spans="1:19" x14ac:dyDescent="0.2">
      <c r="A225" s="61">
        <f t="shared" ref="A225:A234" si="31">A77</f>
        <v>0</v>
      </c>
      <c r="B225" s="91">
        <f t="shared" ref="B225:B234" si="32">IF(B77=0,0,B77)</f>
        <v>0</v>
      </c>
      <c r="C225" s="62">
        <f t="shared" si="22"/>
        <v>0</v>
      </c>
      <c r="D225" s="63">
        <f t="shared" si="23"/>
        <v>0</v>
      </c>
      <c r="E225" s="63">
        <f t="shared" ref="E225:E234" si="33">(C77*D225)</f>
        <v>0</v>
      </c>
      <c r="F225" s="64">
        <f t="shared" ref="F225:F234" si="34">$F$298*C77</f>
        <v>0</v>
      </c>
      <c r="G225" s="65">
        <f t="shared" ref="G225:G234" si="35">IF(H77=0,0,F225/H77)</f>
        <v>0</v>
      </c>
      <c r="H225" s="66">
        <f t="shared" ref="H225:H234" si="36">IF(H77=0,0,$M$23*C77/H77)</f>
        <v>0</v>
      </c>
      <c r="I225" s="67">
        <f t="shared" ref="I225:I234" si="37">H225*H77</f>
        <v>0</v>
      </c>
      <c r="J225" s="68">
        <f t="shared" ref="J225:J234" si="38">D225*I225</f>
        <v>0</v>
      </c>
      <c r="K225" s="67">
        <f t="shared" ref="K225:K234" si="39">IF($K$17=0,0,H225/$K$17)</f>
        <v>0</v>
      </c>
      <c r="L225" s="105"/>
      <c r="M225" s="5"/>
      <c r="N225" s="5"/>
      <c r="O225" s="2"/>
      <c r="P225" s="2"/>
      <c r="Q225" s="2"/>
      <c r="R225" s="2"/>
      <c r="S225" s="2"/>
    </row>
    <row r="226" spans="1:19" x14ac:dyDescent="0.2">
      <c r="A226" s="61">
        <f t="shared" si="31"/>
        <v>0</v>
      </c>
      <c r="B226" s="91">
        <f t="shared" si="32"/>
        <v>0</v>
      </c>
      <c r="C226" s="62">
        <f t="shared" si="22"/>
        <v>0</v>
      </c>
      <c r="D226" s="63">
        <f t="shared" si="23"/>
        <v>0</v>
      </c>
      <c r="E226" s="63">
        <f t="shared" si="33"/>
        <v>0</v>
      </c>
      <c r="F226" s="64">
        <f t="shared" si="34"/>
        <v>0</v>
      </c>
      <c r="G226" s="65">
        <f t="shared" si="35"/>
        <v>0</v>
      </c>
      <c r="H226" s="66">
        <f t="shared" si="36"/>
        <v>0</v>
      </c>
      <c r="I226" s="67">
        <f t="shared" si="37"/>
        <v>0</v>
      </c>
      <c r="J226" s="68">
        <f t="shared" si="38"/>
        <v>0</v>
      </c>
      <c r="K226" s="67">
        <f t="shared" si="39"/>
        <v>0</v>
      </c>
      <c r="L226" s="105"/>
      <c r="M226" s="5"/>
      <c r="N226" s="5"/>
      <c r="O226" s="2"/>
      <c r="P226" s="2"/>
      <c r="Q226" s="2"/>
      <c r="R226" s="2"/>
      <c r="S226" s="2"/>
    </row>
    <row r="227" spans="1:19" x14ac:dyDescent="0.2">
      <c r="A227" s="61">
        <f t="shared" si="31"/>
        <v>0</v>
      </c>
      <c r="B227" s="91">
        <f t="shared" si="32"/>
        <v>0</v>
      </c>
      <c r="C227" s="62">
        <f t="shared" si="22"/>
        <v>0</v>
      </c>
      <c r="D227" s="63">
        <f t="shared" si="23"/>
        <v>0</v>
      </c>
      <c r="E227" s="63">
        <f t="shared" si="33"/>
        <v>0</v>
      </c>
      <c r="F227" s="64">
        <f t="shared" si="34"/>
        <v>0</v>
      </c>
      <c r="G227" s="65">
        <f t="shared" si="35"/>
        <v>0</v>
      </c>
      <c r="H227" s="66">
        <f t="shared" si="36"/>
        <v>0</v>
      </c>
      <c r="I227" s="67">
        <f t="shared" si="37"/>
        <v>0</v>
      </c>
      <c r="J227" s="68">
        <f t="shared" si="38"/>
        <v>0</v>
      </c>
      <c r="K227" s="67">
        <f t="shared" si="39"/>
        <v>0</v>
      </c>
      <c r="L227" s="105"/>
      <c r="M227" s="5"/>
      <c r="N227" s="5"/>
      <c r="O227" s="2"/>
      <c r="P227" s="2"/>
      <c r="Q227" s="2"/>
      <c r="R227" s="2"/>
      <c r="S227" s="2"/>
    </row>
    <row r="228" spans="1:19" x14ac:dyDescent="0.2">
      <c r="A228" s="61">
        <f t="shared" si="31"/>
        <v>0</v>
      </c>
      <c r="B228" s="91">
        <f t="shared" si="32"/>
        <v>0</v>
      </c>
      <c r="C228" s="62">
        <f t="shared" si="22"/>
        <v>0</v>
      </c>
      <c r="D228" s="63">
        <f t="shared" si="23"/>
        <v>0</v>
      </c>
      <c r="E228" s="63">
        <f t="shared" si="33"/>
        <v>0</v>
      </c>
      <c r="F228" s="64">
        <f t="shared" si="34"/>
        <v>0</v>
      </c>
      <c r="G228" s="65">
        <f t="shared" si="35"/>
        <v>0</v>
      </c>
      <c r="H228" s="66">
        <f t="shared" si="36"/>
        <v>0</v>
      </c>
      <c r="I228" s="67">
        <f t="shared" si="37"/>
        <v>0</v>
      </c>
      <c r="J228" s="68">
        <f t="shared" si="38"/>
        <v>0</v>
      </c>
      <c r="K228" s="67">
        <f t="shared" si="39"/>
        <v>0</v>
      </c>
      <c r="L228" s="105"/>
      <c r="M228" s="5"/>
      <c r="N228" s="5"/>
      <c r="O228" s="2"/>
      <c r="P228" s="2"/>
      <c r="Q228" s="2"/>
      <c r="R228" s="2"/>
      <c r="S228" s="2"/>
    </row>
    <row r="229" spans="1:19" x14ac:dyDescent="0.2">
      <c r="A229" s="61">
        <f t="shared" si="31"/>
        <v>0</v>
      </c>
      <c r="B229" s="91">
        <f t="shared" si="32"/>
        <v>0</v>
      </c>
      <c r="C229" s="62">
        <f t="shared" si="22"/>
        <v>0</v>
      </c>
      <c r="D229" s="63">
        <f t="shared" si="23"/>
        <v>0</v>
      </c>
      <c r="E229" s="63">
        <f t="shared" si="33"/>
        <v>0</v>
      </c>
      <c r="F229" s="64">
        <f t="shared" si="34"/>
        <v>0</v>
      </c>
      <c r="G229" s="65">
        <f t="shared" si="35"/>
        <v>0</v>
      </c>
      <c r="H229" s="66">
        <f t="shared" si="36"/>
        <v>0</v>
      </c>
      <c r="I229" s="67">
        <f t="shared" si="37"/>
        <v>0</v>
      </c>
      <c r="J229" s="68">
        <f t="shared" si="38"/>
        <v>0</v>
      </c>
      <c r="K229" s="67">
        <f t="shared" si="39"/>
        <v>0</v>
      </c>
      <c r="L229" s="105"/>
      <c r="M229" s="5"/>
      <c r="N229" s="5"/>
      <c r="O229" s="2"/>
      <c r="P229" s="2"/>
      <c r="Q229" s="2"/>
      <c r="R229" s="2"/>
      <c r="S229" s="2"/>
    </row>
    <row r="230" spans="1:19" x14ac:dyDescent="0.2">
      <c r="A230" s="61">
        <f t="shared" si="31"/>
        <v>0</v>
      </c>
      <c r="B230" s="91">
        <f t="shared" si="32"/>
        <v>0</v>
      </c>
      <c r="C230" s="62">
        <f t="shared" si="22"/>
        <v>0</v>
      </c>
      <c r="D230" s="63">
        <f t="shared" si="23"/>
        <v>0</v>
      </c>
      <c r="E230" s="63">
        <f t="shared" si="33"/>
        <v>0</v>
      </c>
      <c r="F230" s="64">
        <f t="shared" si="34"/>
        <v>0</v>
      </c>
      <c r="G230" s="65">
        <f t="shared" si="35"/>
        <v>0</v>
      </c>
      <c r="H230" s="66">
        <f t="shared" si="36"/>
        <v>0</v>
      </c>
      <c r="I230" s="67">
        <f t="shared" si="37"/>
        <v>0</v>
      </c>
      <c r="J230" s="68">
        <f t="shared" si="38"/>
        <v>0</v>
      </c>
      <c r="K230" s="67">
        <f t="shared" si="39"/>
        <v>0</v>
      </c>
      <c r="L230" s="105"/>
      <c r="M230" s="5"/>
      <c r="N230" s="5"/>
      <c r="O230" s="2"/>
      <c r="P230" s="2"/>
      <c r="Q230" s="2"/>
      <c r="R230" s="2"/>
      <c r="S230" s="2"/>
    </row>
    <row r="231" spans="1:19" x14ac:dyDescent="0.2">
      <c r="A231" s="61">
        <f t="shared" si="31"/>
        <v>0</v>
      </c>
      <c r="B231" s="91">
        <f t="shared" si="32"/>
        <v>0</v>
      </c>
      <c r="C231" s="62">
        <f t="shared" si="22"/>
        <v>0</v>
      </c>
      <c r="D231" s="63">
        <f t="shared" si="23"/>
        <v>0</v>
      </c>
      <c r="E231" s="63">
        <f t="shared" si="33"/>
        <v>0</v>
      </c>
      <c r="F231" s="64">
        <f t="shared" si="34"/>
        <v>0</v>
      </c>
      <c r="G231" s="65">
        <f t="shared" si="35"/>
        <v>0</v>
      </c>
      <c r="H231" s="66">
        <f t="shared" si="36"/>
        <v>0</v>
      </c>
      <c r="I231" s="67">
        <f t="shared" si="37"/>
        <v>0</v>
      </c>
      <c r="J231" s="68">
        <f t="shared" si="38"/>
        <v>0</v>
      </c>
      <c r="K231" s="67">
        <f t="shared" si="39"/>
        <v>0</v>
      </c>
      <c r="L231" s="105"/>
      <c r="M231" s="5"/>
      <c r="N231" s="5"/>
      <c r="O231" s="2"/>
      <c r="P231" s="2"/>
      <c r="Q231" s="2"/>
      <c r="R231" s="2"/>
      <c r="S231" s="2"/>
    </row>
    <row r="232" spans="1:19" x14ac:dyDescent="0.2">
      <c r="A232" s="61">
        <f t="shared" si="31"/>
        <v>0</v>
      </c>
      <c r="B232" s="91">
        <f t="shared" si="32"/>
        <v>0</v>
      </c>
      <c r="C232" s="62">
        <f t="shared" si="22"/>
        <v>0</v>
      </c>
      <c r="D232" s="63">
        <f t="shared" si="23"/>
        <v>0</v>
      </c>
      <c r="E232" s="63">
        <f t="shared" si="33"/>
        <v>0</v>
      </c>
      <c r="F232" s="64">
        <f t="shared" si="34"/>
        <v>0</v>
      </c>
      <c r="G232" s="65">
        <f t="shared" si="35"/>
        <v>0</v>
      </c>
      <c r="H232" s="66">
        <f t="shared" si="36"/>
        <v>0</v>
      </c>
      <c r="I232" s="67">
        <f t="shared" si="37"/>
        <v>0</v>
      </c>
      <c r="J232" s="68">
        <f t="shared" si="38"/>
        <v>0</v>
      </c>
      <c r="K232" s="67">
        <f t="shared" si="39"/>
        <v>0</v>
      </c>
      <c r="L232" s="105"/>
      <c r="M232" s="5"/>
      <c r="N232" s="5"/>
      <c r="O232" s="2"/>
      <c r="P232" s="2"/>
      <c r="Q232" s="2"/>
      <c r="R232" s="2"/>
      <c r="S232" s="2"/>
    </row>
    <row r="233" spans="1:19" x14ac:dyDescent="0.2">
      <c r="A233" s="61">
        <f t="shared" si="31"/>
        <v>0</v>
      </c>
      <c r="B233" s="91">
        <f t="shared" si="32"/>
        <v>0</v>
      </c>
      <c r="C233" s="62">
        <f t="shared" si="22"/>
        <v>0</v>
      </c>
      <c r="D233" s="63">
        <f t="shared" si="23"/>
        <v>0</v>
      </c>
      <c r="E233" s="63">
        <f t="shared" si="33"/>
        <v>0</v>
      </c>
      <c r="F233" s="64">
        <f t="shared" si="34"/>
        <v>0</v>
      </c>
      <c r="G233" s="65">
        <f t="shared" si="35"/>
        <v>0</v>
      </c>
      <c r="H233" s="66">
        <f t="shared" si="36"/>
        <v>0</v>
      </c>
      <c r="I233" s="67">
        <f t="shared" si="37"/>
        <v>0</v>
      </c>
      <c r="J233" s="68">
        <f t="shared" si="38"/>
        <v>0</v>
      </c>
      <c r="K233" s="67">
        <f t="shared" si="39"/>
        <v>0</v>
      </c>
      <c r="L233" s="105"/>
      <c r="M233" s="5"/>
      <c r="N233" s="5"/>
      <c r="O233" s="2"/>
      <c r="P233" s="2"/>
      <c r="Q233" s="2"/>
      <c r="R233" s="2"/>
      <c r="S233" s="2"/>
    </row>
    <row r="234" spans="1:19" x14ac:dyDescent="0.2">
      <c r="A234" s="61">
        <f t="shared" si="31"/>
        <v>0</v>
      </c>
      <c r="B234" s="91">
        <f t="shared" si="32"/>
        <v>0</v>
      </c>
      <c r="C234" s="62">
        <f t="shared" si="22"/>
        <v>0</v>
      </c>
      <c r="D234" s="63">
        <f t="shared" si="23"/>
        <v>0</v>
      </c>
      <c r="E234" s="63">
        <f t="shared" si="33"/>
        <v>0</v>
      </c>
      <c r="F234" s="64">
        <f t="shared" si="34"/>
        <v>0</v>
      </c>
      <c r="G234" s="65">
        <f t="shared" si="35"/>
        <v>0</v>
      </c>
      <c r="H234" s="66">
        <f t="shared" si="36"/>
        <v>0</v>
      </c>
      <c r="I234" s="67">
        <f t="shared" si="37"/>
        <v>0</v>
      </c>
      <c r="J234" s="68">
        <f t="shared" si="38"/>
        <v>0</v>
      </c>
      <c r="K234" s="67">
        <f t="shared" si="39"/>
        <v>0</v>
      </c>
      <c r="L234" s="105"/>
      <c r="M234" s="5"/>
      <c r="N234" s="5"/>
      <c r="O234" s="2"/>
      <c r="P234" s="2"/>
      <c r="Q234" s="2"/>
      <c r="R234" s="2"/>
      <c r="S234" s="2"/>
    </row>
    <row r="235" spans="1:19" x14ac:dyDescent="0.2">
      <c r="A235" s="70" t="str">
        <f t="shared" ref="A235:A245" si="40">A87</f>
        <v xml:space="preserve"> 3. Sobremesas</v>
      </c>
      <c r="B235" s="92"/>
      <c r="C235" s="76"/>
      <c r="D235" s="76"/>
      <c r="E235" s="76"/>
      <c r="F235" s="76"/>
      <c r="G235" s="76"/>
      <c r="H235" s="76"/>
      <c r="I235" s="76"/>
      <c r="J235" s="76"/>
      <c r="K235" s="76"/>
      <c r="L235" s="105"/>
      <c r="M235" s="5"/>
      <c r="N235" s="5"/>
      <c r="O235" s="2"/>
      <c r="P235" s="2"/>
      <c r="Q235" s="2"/>
      <c r="R235" s="2"/>
      <c r="S235" s="2"/>
    </row>
    <row r="236" spans="1:19" x14ac:dyDescent="0.2">
      <c r="A236" s="61">
        <f t="shared" si="40"/>
        <v>0</v>
      </c>
      <c r="B236" s="91">
        <f t="shared" ref="B236:B245" si="41">IF(B88=0,0,B88)</f>
        <v>0</v>
      </c>
      <c r="C236" s="62">
        <f t="shared" ref="C236:C255" si="42">H88-(D88*(1+E88))-$L$9*H88</f>
        <v>0</v>
      </c>
      <c r="D236" s="63">
        <f t="shared" ref="D236:D255" si="43">IF(H88=0,0,C236/H88)</f>
        <v>0</v>
      </c>
      <c r="E236" s="63">
        <f t="shared" ref="E236:E245" si="44">(C88*D236)</f>
        <v>0</v>
      </c>
      <c r="F236" s="64">
        <f t="shared" ref="F236:F245" si="45">$F$298*C88</f>
        <v>0</v>
      </c>
      <c r="G236" s="65">
        <f t="shared" ref="G236:G245" si="46">IF(H88=0,0,F236/H88)</f>
        <v>0</v>
      </c>
      <c r="H236" s="66">
        <f t="shared" ref="H236:H245" si="47">IF(H88=0,0,$M$23*C88/H88)</f>
        <v>0</v>
      </c>
      <c r="I236" s="67">
        <f t="shared" ref="I236:I245" si="48">H236*H88</f>
        <v>0</v>
      </c>
      <c r="J236" s="68">
        <f t="shared" ref="J236:J245" si="49">D236*I236</f>
        <v>0</v>
      </c>
      <c r="K236" s="67">
        <f t="shared" ref="K236:K245" si="50">IF($K$17=0,0,H236/$K$17)</f>
        <v>0</v>
      </c>
      <c r="L236" s="105"/>
      <c r="M236" s="5"/>
      <c r="N236" s="5"/>
      <c r="O236" s="2"/>
      <c r="P236" s="2"/>
      <c r="Q236" s="2"/>
      <c r="R236" s="2"/>
      <c r="S236" s="2"/>
    </row>
    <row r="237" spans="1:19" x14ac:dyDescent="0.2">
      <c r="A237" s="61">
        <f t="shared" si="40"/>
        <v>0</v>
      </c>
      <c r="B237" s="91">
        <f t="shared" si="41"/>
        <v>0</v>
      </c>
      <c r="C237" s="62">
        <f t="shared" si="42"/>
        <v>0</v>
      </c>
      <c r="D237" s="63">
        <f t="shared" si="43"/>
        <v>0</v>
      </c>
      <c r="E237" s="63">
        <f t="shared" si="44"/>
        <v>0</v>
      </c>
      <c r="F237" s="64">
        <f t="shared" si="45"/>
        <v>0</v>
      </c>
      <c r="G237" s="65">
        <f t="shared" si="46"/>
        <v>0</v>
      </c>
      <c r="H237" s="66">
        <f t="shared" si="47"/>
        <v>0</v>
      </c>
      <c r="I237" s="67">
        <f t="shared" si="48"/>
        <v>0</v>
      </c>
      <c r="J237" s="68">
        <f t="shared" si="49"/>
        <v>0</v>
      </c>
      <c r="K237" s="67">
        <f t="shared" si="50"/>
        <v>0</v>
      </c>
      <c r="L237" s="105"/>
      <c r="M237" s="5"/>
      <c r="N237" s="5"/>
      <c r="O237" s="2"/>
      <c r="P237" s="2"/>
      <c r="Q237" s="2"/>
      <c r="R237" s="2"/>
      <c r="S237" s="2"/>
    </row>
    <row r="238" spans="1:19" x14ac:dyDescent="0.2">
      <c r="A238" s="61">
        <f t="shared" si="40"/>
        <v>0</v>
      </c>
      <c r="B238" s="91">
        <f t="shared" si="41"/>
        <v>0</v>
      </c>
      <c r="C238" s="62">
        <f t="shared" si="42"/>
        <v>0</v>
      </c>
      <c r="D238" s="63">
        <f t="shared" si="43"/>
        <v>0</v>
      </c>
      <c r="E238" s="63">
        <f t="shared" si="44"/>
        <v>0</v>
      </c>
      <c r="F238" s="64">
        <f t="shared" si="45"/>
        <v>0</v>
      </c>
      <c r="G238" s="65">
        <f t="shared" si="46"/>
        <v>0</v>
      </c>
      <c r="H238" s="66">
        <f t="shared" si="47"/>
        <v>0</v>
      </c>
      <c r="I238" s="67">
        <f t="shared" si="48"/>
        <v>0</v>
      </c>
      <c r="J238" s="68">
        <f t="shared" si="49"/>
        <v>0</v>
      </c>
      <c r="K238" s="67">
        <f t="shared" si="50"/>
        <v>0</v>
      </c>
      <c r="L238" s="105"/>
      <c r="M238" s="5"/>
      <c r="N238" s="5"/>
      <c r="O238" s="50"/>
      <c r="P238" s="2"/>
      <c r="Q238" s="2"/>
      <c r="R238" s="2"/>
      <c r="S238" s="2"/>
    </row>
    <row r="239" spans="1:19" x14ac:dyDescent="0.2">
      <c r="A239" s="61">
        <f t="shared" si="40"/>
        <v>0</v>
      </c>
      <c r="B239" s="91">
        <f t="shared" si="41"/>
        <v>0</v>
      </c>
      <c r="C239" s="62">
        <f t="shared" si="42"/>
        <v>0</v>
      </c>
      <c r="D239" s="63">
        <f t="shared" si="43"/>
        <v>0</v>
      </c>
      <c r="E239" s="63">
        <f t="shared" si="44"/>
        <v>0</v>
      </c>
      <c r="F239" s="64">
        <f t="shared" si="45"/>
        <v>0</v>
      </c>
      <c r="G239" s="65">
        <f t="shared" si="46"/>
        <v>0</v>
      </c>
      <c r="H239" s="66">
        <f t="shared" si="47"/>
        <v>0</v>
      </c>
      <c r="I239" s="67">
        <f t="shared" si="48"/>
        <v>0</v>
      </c>
      <c r="J239" s="68">
        <f t="shared" si="49"/>
        <v>0</v>
      </c>
      <c r="K239" s="67">
        <f t="shared" si="50"/>
        <v>0</v>
      </c>
      <c r="L239" s="105"/>
      <c r="M239" s="5"/>
      <c r="N239" s="5"/>
      <c r="O239" s="50"/>
      <c r="P239" s="2"/>
      <c r="Q239" s="2"/>
      <c r="R239" s="2"/>
      <c r="S239" s="2"/>
    </row>
    <row r="240" spans="1:19" x14ac:dyDescent="0.2">
      <c r="A240" s="61">
        <f t="shared" si="40"/>
        <v>0</v>
      </c>
      <c r="B240" s="91">
        <f t="shared" si="41"/>
        <v>0</v>
      </c>
      <c r="C240" s="62">
        <f t="shared" si="42"/>
        <v>0</v>
      </c>
      <c r="D240" s="63">
        <f t="shared" si="43"/>
        <v>0</v>
      </c>
      <c r="E240" s="63">
        <f t="shared" si="44"/>
        <v>0</v>
      </c>
      <c r="F240" s="64">
        <f t="shared" si="45"/>
        <v>0</v>
      </c>
      <c r="G240" s="65">
        <f t="shared" si="46"/>
        <v>0</v>
      </c>
      <c r="H240" s="66">
        <f t="shared" si="47"/>
        <v>0</v>
      </c>
      <c r="I240" s="67">
        <f t="shared" si="48"/>
        <v>0</v>
      </c>
      <c r="J240" s="68">
        <f t="shared" si="49"/>
        <v>0</v>
      </c>
      <c r="K240" s="67">
        <f t="shared" si="50"/>
        <v>0</v>
      </c>
      <c r="L240" s="105"/>
      <c r="M240" s="5"/>
      <c r="N240" s="5"/>
      <c r="O240" s="50"/>
      <c r="P240" s="2"/>
      <c r="Q240" s="2"/>
      <c r="R240" s="2"/>
      <c r="S240" s="2"/>
    </row>
    <row r="241" spans="1:19" x14ac:dyDescent="0.2">
      <c r="A241" s="61">
        <f t="shared" si="40"/>
        <v>0</v>
      </c>
      <c r="B241" s="91">
        <f t="shared" si="41"/>
        <v>0</v>
      </c>
      <c r="C241" s="62">
        <f t="shared" si="42"/>
        <v>0</v>
      </c>
      <c r="D241" s="63">
        <f t="shared" si="43"/>
        <v>0</v>
      </c>
      <c r="E241" s="63">
        <f t="shared" si="44"/>
        <v>0</v>
      </c>
      <c r="F241" s="64">
        <f t="shared" si="45"/>
        <v>0</v>
      </c>
      <c r="G241" s="65">
        <f t="shared" si="46"/>
        <v>0</v>
      </c>
      <c r="H241" s="66">
        <f t="shared" si="47"/>
        <v>0</v>
      </c>
      <c r="I241" s="67">
        <f t="shared" si="48"/>
        <v>0</v>
      </c>
      <c r="J241" s="68">
        <f t="shared" si="49"/>
        <v>0</v>
      </c>
      <c r="K241" s="67">
        <f t="shared" si="50"/>
        <v>0</v>
      </c>
      <c r="L241" s="105"/>
      <c r="M241" s="5"/>
      <c r="N241" s="5"/>
      <c r="O241" s="50"/>
      <c r="P241" s="2"/>
      <c r="Q241" s="2"/>
      <c r="R241" s="2"/>
      <c r="S241" s="2"/>
    </row>
    <row r="242" spans="1:19" x14ac:dyDescent="0.2">
      <c r="A242" s="61">
        <f t="shared" si="40"/>
        <v>0</v>
      </c>
      <c r="B242" s="91">
        <f t="shared" si="41"/>
        <v>0</v>
      </c>
      <c r="C242" s="62">
        <f t="shared" si="42"/>
        <v>0</v>
      </c>
      <c r="D242" s="63">
        <f t="shared" si="43"/>
        <v>0</v>
      </c>
      <c r="E242" s="63">
        <f t="shared" si="44"/>
        <v>0</v>
      </c>
      <c r="F242" s="64">
        <f t="shared" si="45"/>
        <v>0</v>
      </c>
      <c r="G242" s="65">
        <f t="shared" si="46"/>
        <v>0</v>
      </c>
      <c r="H242" s="66">
        <f t="shared" si="47"/>
        <v>0</v>
      </c>
      <c r="I242" s="67">
        <f t="shared" si="48"/>
        <v>0</v>
      </c>
      <c r="J242" s="68">
        <f t="shared" si="49"/>
        <v>0</v>
      </c>
      <c r="K242" s="67">
        <f t="shared" si="50"/>
        <v>0</v>
      </c>
      <c r="L242" s="105"/>
      <c r="M242" s="5"/>
      <c r="N242" s="5"/>
      <c r="O242" s="50"/>
      <c r="P242" s="2"/>
      <c r="Q242" s="2"/>
      <c r="R242" s="2"/>
      <c r="S242" s="2"/>
    </row>
    <row r="243" spans="1:19" x14ac:dyDescent="0.2">
      <c r="A243" s="61">
        <f t="shared" si="40"/>
        <v>0</v>
      </c>
      <c r="B243" s="91">
        <f t="shared" si="41"/>
        <v>0</v>
      </c>
      <c r="C243" s="62">
        <f t="shared" si="42"/>
        <v>0</v>
      </c>
      <c r="D243" s="63">
        <f t="shared" si="43"/>
        <v>0</v>
      </c>
      <c r="E243" s="63">
        <f t="shared" si="44"/>
        <v>0</v>
      </c>
      <c r="F243" s="64">
        <f t="shared" si="45"/>
        <v>0</v>
      </c>
      <c r="G243" s="65">
        <f t="shared" si="46"/>
        <v>0</v>
      </c>
      <c r="H243" s="66">
        <f t="shared" si="47"/>
        <v>0</v>
      </c>
      <c r="I243" s="67">
        <f t="shared" si="48"/>
        <v>0</v>
      </c>
      <c r="J243" s="68">
        <f t="shared" si="49"/>
        <v>0</v>
      </c>
      <c r="K243" s="67">
        <f t="shared" si="50"/>
        <v>0</v>
      </c>
      <c r="L243" s="105"/>
      <c r="M243" s="5"/>
      <c r="N243" s="5"/>
      <c r="O243" s="50"/>
      <c r="P243" s="2"/>
      <c r="Q243" s="2"/>
      <c r="R243" s="2"/>
      <c r="S243" s="2"/>
    </row>
    <row r="244" spans="1:19" x14ac:dyDescent="0.2">
      <c r="A244" s="61">
        <f t="shared" si="40"/>
        <v>0</v>
      </c>
      <c r="B244" s="91">
        <f t="shared" si="41"/>
        <v>0</v>
      </c>
      <c r="C244" s="62">
        <f t="shared" si="42"/>
        <v>0</v>
      </c>
      <c r="D244" s="63">
        <f t="shared" si="43"/>
        <v>0</v>
      </c>
      <c r="E244" s="63">
        <f t="shared" si="44"/>
        <v>0</v>
      </c>
      <c r="F244" s="64">
        <f t="shared" si="45"/>
        <v>0</v>
      </c>
      <c r="G244" s="65">
        <f t="shared" si="46"/>
        <v>0</v>
      </c>
      <c r="H244" s="66">
        <f t="shared" si="47"/>
        <v>0</v>
      </c>
      <c r="I244" s="67">
        <f t="shared" si="48"/>
        <v>0</v>
      </c>
      <c r="J244" s="68">
        <f t="shared" si="49"/>
        <v>0</v>
      </c>
      <c r="K244" s="67">
        <f t="shared" si="50"/>
        <v>0</v>
      </c>
      <c r="L244" s="105"/>
      <c r="M244" s="5"/>
      <c r="N244" s="5"/>
      <c r="O244" s="2"/>
      <c r="P244" s="2"/>
      <c r="Q244" s="2"/>
      <c r="R244" s="2"/>
      <c r="S244" s="2"/>
    </row>
    <row r="245" spans="1:19" x14ac:dyDescent="0.2">
      <c r="A245" s="61">
        <f t="shared" si="40"/>
        <v>0</v>
      </c>
      <c r="B245" s="91">
        <f t="shared" si="41"/>
        <v>0</v>
      </c>
      <c r="C245" s="62">
        <f t="shared" si="42"/>
        <v>0</v>
      </c>
      <c r="D245" s="63">
        <f t="shared" si="43"/>
        <v>0</v>
      </c>
      <c r="E245" s="63">
        <f t="shared" si="44"/>
        <v>0</v>
      </c>
      <c r="F245" s="64">
        <f t="shared" si="45"/>
        <v>0</v>
      </c>
      <c r="G245" s="65">
        <f t="shared" si="46"/>
        <v>0</v>
      </c>
      <c r="H245" s="66">
        <f t="shared" si="47"/>
        <v>0</v>
      </c>
      <c r="I245" s="67">
        <f t="shared" si="48"/>
        <v>0</v>
      </c>
      <c r="J245" s="68">
        <f t="shared" si="49"/>
        <v>0</v>
      </c>
      <c r="K245" s="67">
        <f t="shared" si="50"/>
        <v>0</v>
      </c>
      <c r="L245" s="105"/>
      <c r="M245" s="5"/>
      <c r="N245" s="5"/>
      <c r="O245" s="2"/>
      <c r="P245" s="2"/>
      <c r="Q245" s="2"/>
      <c r="R245" s="2"/>
      <c r="S245" s="2"/>
    </row>
    <row r="246" spans="1:19" x14ac:dyDescent="0.2">
      <c r="A246" s="61">
        <f t="shared" ref="A246:A255" si="51">A98</f>
        <v>0</v>
      </c>
      <c r="B246" s="91">
        <f t="shared" ref="B246:B255" si="52">IF(B98=0,0,B98)</f>
        <v>0</v>
      </c>
      <c r="C246" s="62">
        <f t="shared" si="42"/>
        <v>0</v>
      </c>
      <c r="D246" s="63">
        <f t="shared" si="43"/>
        <v>0</v>
      </c>
      <c r="E246" s="63">
        <f t="shared" ref="E246:E255" si="53">(C98*D246)</f>
        <v>0</v>
      </c>
      <c r="F246" s="64">
        <f t="shared" ref="F246:F255" si="54">$F$298*C98</f>
        <v>0</v>
      </c>
      <c r="G246" s="65">
        <f t="shared" ref="G246:G255" si="55">IF(H98=0,0,F246/H98)</f>
        <v>0</v>
      </c>
      <c r="H246" s="66">
        <f t="shared" ref="H246:H255" si="56">IF(H98=0,0,$M$23*C98/H98)</f>
        <v>0</v>
      </c>
      <c r="I246" s="67">
        <f t="shared" ref="I246:I255" si="57">H246*H98</f>
        <v>0</v>
      </c>
      <c r="J246" s="68">
        <f t="shared" ref="J246:J255" si="58">D246*I246</f>
        <v>0</v>
      </c>
      <c r="K246" s="67">
        <f t="shared" ref="K246:K255" si="59">IF($K$17=0,0,H246/$K$17)</f>
        <v>0</v>
      </c>
      <c r="L246" s="105"/>
      <c r="M246" s="5"/>
      <c r="N246" s="5"/>
      <c r="O246" s="2"/>
      <c r="P246" s="2"/>
      <c r="Q246" s="2"/>
      <c r="R246" s="2"/>
      <c r="S246" s="2"/>
    </row>
    <row r="247" spans="1:19" x14ac:dyDescent="0.2">
      <c r="A247" s="61">
        <f t="shared" si="51"/>
        <v>0</v>
      </c>
      <c r="B247" s="91">
        <f t="shared" si="52"/>
        <v>0</v>
      </c>
      <c r="C247" s="62">
        <f t="shared" si="42"/>
        <v>0</v>
      </c>
      <c r="D247" s="63">
        <f t="shared" si="43"/>
        <v>0</v>
      </c>
      <c r="E247" s="63">
        <f t="shared" si="53"/>
        <v>0</v>
      </c>
      <c r="F247" s="64">
        <f t="shared" si="54"/>
        <v>0</v>
      </c>
      <c r="G247" s="65">
        <f t="shared" si="55"/>
        <v>0</v>
      </c>
      <c r="H247" s="66">
        <f t="shared" si="56"/>
        <v>0</v>
      </c>
      <c r="I247" s="67">
        <f t="shared" si="57"/>
        <v>0</v>
      </c>
      <c r="J247" s="68">
        <f t="shared" si="58"/>
        <v>0</v>
      </c>
      <c r="K247" s="67">
        <f t="shared" si="59"/>
        <v>0</v>
      </c>
      <c r="L247" s="105"/>
      <c r="M247" s="5"/>
      <c r="N247" s="5"/>
      <c r="O247" s="2"/>
      <c r="P247" s="2"/>
      <c r="Q247" s="2"/>
      <c r="R247" s="2"/>
      <c r="S247" s="2"/>
    </row>
    <row r="248" spans="1:19" x14ac:dyDescent="0.2">
      <c r="A248" s="61">
        <f t="shared" si="51"/>
        <v>0</v>
      </c>
      <c r="B248" s="91">
        <f t="shared" si="52"/>
        <v>0</v>
      </c>
      <c r="C248" s="62">
        <f t="shared" si="42"/>
        <v>0</v>
      </c>
      <c r="D248" s="63">
        <f t="shared" si="43"/>
        <v>0</v>
      </c>
      <c r="E248" s="63">
        <f t="shared" si="53"/>
        <v>0</v>
      </c>
      <c r="F248" s="64">
        <f t="shared" si="54"/>
        <v>0</v>
      </c>
      <c r="G248" s="65">
        <f t="shared" si="55"/>
        <v>0</v>
      </c>
      <c r="H248" s="66">
        <f t="shared" si="56"/>
        <v>0</v>
      </c>
      <c r="I248" s="67">
        <f t="shared" si="57"/>
        <v>0</v>
      </c>
      <c r="J248" s="68">
        <f t="shared" si="58"/>
        <v>0</v>
      </c>
      <c r="K248" s="67">
        <f t="shared" si="59"/>
        <v>0</v>
      </c>
      <c r="L248" s="105"/>
      <c r="M248" s="5"/>
      <c r="N248" s="5"/>
      <c r="O248" s="2"/>
      <c r="P248" s="2"/>
      <c r="Q248" s="2"/>
      <c r="R248" s="2"/>
      <c r="S248" s="2"/>
    </row>
    <row r="249" spans="1:19" x14ac:dyDescent="0.2">
      <c r="A249" s="61">
        <f t="shared" si="51"/>
        <v>0</v>
      </c>
      <c r="B249" s="91">
        <f t="shared" si="52"/>
        <v>0</v>
      </c>
      <c r="C249" s="62">
        <f t="shared" si="42"/>
        <v>0</v>
      </c>
      <c r="D249" s="63">
        <f t="shared" si="43"/>
        <v>0</v>
      </c>
      <c r="E249" s="63">
        <f t="shared" si="53"/>
        <v>0</v>
      </c>
      <c r="F249" s="64">
        <f t="shared" si="54"/>
        <v>0</v>
      </c>
      <c r="G249" s="65">
        <f t="shared" si="55"/>
        <v>0</v>
      </c>
      <c r="H249" s="66">
        <f t="shared" si="56"/>
        <v>0</v>
      </c>
      <c r="I249" s="67">
        <f t="shared" si="57"/>
        <v>0</v>
      </c>
      <c r="J249" s="68">
        <f t="shared" si="58"/>
        <v>0</v>
      </c>
      <c r="K249" s="67">
        <f t="shared" si="59"/>
        <v>0</v>
      </c>
      <c r="L249" s="105"/>
      <c r="M249" s="5"/>
      <c r="N249" s="5"/>
      <c r="O249" s="2"/>
      <c r="P249" s="2"/>
      <c r="Q249" s="2"/>
      <c r="R249" s="2"/>
      <c r="S249" s="2"/>
    </row>
    <row r="250" spans="1:19" x14ac:dyDescent="0.2">
      <c r="A250" s="61">
        <f t="shared" si="51"/>
        <v>0</v>
      </c>
      <c r="B250" s="91">
        <f t="shared" si="52"/>
        <v>0</v>
      </c>
      <c r="C250" s="62">
        <f t="shared" si="42"/>
        <v>0</v>
      </c>
      <c r="D250" s="63">
        <f t="shared" si="43"/>
        <v>0</v>
      </c>
      <c r="E250" s="63">
        <f t="shared" si="53"/>
        <v>0</v>
      </c>
      <c r="F250" s="64">
        <f t="shared" si="54"/>
        <v>0</v>
      </c>
      <c r="G250" s="65">
        <f t="shared" si="55"/>
        <v>0</v>
      </c>
      <c r="H250" s="66">
        <f t="shared" si="56"/>
        <v>0</v>
      </c>
      <c r="I250" s="67">
        <f t="shared" si="57"/>
        <v>0</v>
      </c>
      <c r="J250" s="68">
        <f t="shared" si="58"/>
        <v>0</v>
      </c>
      <c r="K250" s="67">
        <f t="shared" si="59"/>
        <v>0</v>
      </c>
      <c r="L250" s="105"/>
      <c r="M250" s="5"/>
      <c r="N250" s="5"/>
      <c r="O250" s="2"/>
      <c r="P250" s="2"/>
      <c r="Q250" s="2"/>
      <c r="R250" s="2"/>
      <c r="S250" s="2"/>
    </row>
    <row r="251" spans="1:19" x14ac:dyDescent="0.2">
      <c r="A251" s="61">
        <f t="shared" si="51"/>
        <v>0</v>
      </c>
      <c r="B251" s="91">
        <f t="shared" si="52"/>
        <v>0</v>
      </c>
      <c r="C251" s="62">
        <f t="shared" si="42"/>
        <v>0</v>
      </c>
      <c r="D251" s="63">
        <f t="shared" si="43"/>
        <v>0</v>
      </c>
      <c r="E251" s="63">
        <f t="shared" si="53"/>
        <v>0</v>
      </c>
      <c r="F251" s="64">
        <f t="shared" si="54"/>
        <v>0</v>
      </c>
      <c r="G251" s="65">
        <f t="shared" si="55"/>
        <v>0</v>
      </c>
      <c r="H251" s="66">
        <f t="shared" si="56"/>
        <v>0</v>
      </c>
      <c r="I251" s="67">
        <f t="shared" si="57"/>
        <v>0</v>
      </c>
      <c r="J251" s="68">
        <f t="shared" si="58"/>
        <v>0</v>
      </c>
      <c r="K251" s="67">
        <f t="shared" si="59"/>
        <v>0</v>
      </c>
      <c r="L251" s="105"/>
      <c r="M251" s="5"/>
      <c r="N251" s="5"/>
      <c r="O251" s="2"/>
      <c r="P251" s="2"/>
      <c r="Q251" s="2"/>
      <c r="R251" s="2"/>
      <c r="S251" s="2"/>
    </row>
    <row r="252" spans="1:19" x14ac:dyDescent="0.2">
      <c r="A252" s="61">
        <f t="shared" si="51"/>
        <v>0</v>
      </c>
      <c r="B252" s="91">
        <f t="shared" si="52"/>
        <v>0</v>
      </c>
      <c r="C252" s="62">
        <f t="shared" si="42"/>
        <v>0</v>
      </c>
      <c r="D252" s="63">
        <f t="shared" si="43"/>
        <v>0</v>
      </c>
      <c r="E252" s="63">
        <f t="shared" si="53"/>
        <v>0</v>
      </c>
      <c r="F252" s="64">
        <f t="shared" si="54"/>
        <v>0</v>
      </c>
      <c r="G252" s="65">
        <f t="shared" si="55"/>
        <v>0</v>
      </c>
      <c r="H252" s="66">
        <f t="shared" si="56"/>
        <v>0</v>
      </c>
      <c r="I252" s="67">
        <f t="shared" si="57"/>
        <v>0</v>
      </c>
      <c r="J252" s="68">
        <f t="shared" si="58"/>
        <v>0</v>
      </c>
      <c r="K252" s="67">
        <f t="shared" si="59"/>
        <v>0</v>
      </c>
      <c r="L252" s="105"/>
      <c r="M252" s="5"/>
      <c r="N252" s="5"/>
      <c r="O252" s="2"/>
      <c r="P252" s="2"/>
      <c r="Q252" s="2"/>
      <c r="R252" s="2"/>
      <c r="S252" s="2"/>
    </row>
    <row r="253" spans="1:19" x14ac:dyDescent="0.2">
      <c r="A253" s="61">
        <f t="shared" si="51"/>
        <v>0</v>
      </c>
      <c r="B253" s="91">
        <f t="shared" si="52"/>
        <v>0</v>
      </c>
      <c r="C253" s="62">
        <f t="shared" si="42"/>
        <v>0</v>
      </c>
      <c r="D253" s="63">
        <f t="shared" si="43"/>
        <v>0</v>
      </c>
      <c r="E253" s="63">
        <f t="shared" si="53"/>
        <v>0</v>
      </c>
      <c r="F253" s="64">
        <f t="shared" si="54"/>
        <v>0</v>
      </c>
      <c r="G253" s="65">
        <f t="shared" si="55"/>
        <v>0</v>
      </c>
      <c r="H253" s="66">
        <f t="shared" si="56"/>
        <v>0</v>
      </c>
      <c r="I253" s="67">
        <f t="shared" si="57"/>
        <v>0</v>
      </c>
      <c r="J253" s="68">
        <f t="shared" si="58"/>
        <v>0</v>
      </c>
      <c r="K253" s="67">
        <f t="shared" si="59"/>
        <v>0</v>
      </c>
      <c r="L253" s="105"/>
      <c r="M253" s="5"/>
      <c r="N253" s="5"/>
      <c r="O253" s="2"/>
      <c r="P253" s="2"/>
      <c r="Q253" s="2"/>
      <c r="R253" s="2"/>
      <c r="S253" s="2"/>
    </row>
    <row r="254" spans="1:19" x14ac:dyDescent="0.2">
      <c r="A254" s="61">
        <f t="shared" si="51"/>
        <v>0</v>
      </c>
      <c r="B254" s="91">
        <f t="shared" si="52"/>
        <v>0</v>
      </c>
      <c r="C254" s="62">
        <f t="shared" si="42"/>
        <v>0</v>
      </c>
      <c r="D254" s="63">
        <f t="shared" si="43"/>
        <v>0</v>
      </c>
      <c r="E254" s="63">
        <f t="shared" si="53"/>
        <v>0</v>
      </c>
      <c r="F254" s="64">
        <f t="shared" si="54"/>
        <v>0</v>
      </c>
      <c r="G254" s="65">
        <f t="shared" si="55"/>
        <v>0</v>
      </c>
      <c r="H254" s="66">
        <f t="shared" si="56"/>
        <v>0</v>
      </c>
      <c r="I254" s="67">
        <f t="shared" si="57"/>
        <v>0</v>
      </c>
      <c r="J254" s="68">
        <f t="shared" si="58"/>
        <v>0</v>
      </c>
      <c r="K254" s="67">
        <f t="shared" si="59"/>
        <v>0</v>
      </c>
      <c r="L254" s="105"/>
      <c r="M254" s="5"/>
      <c r="N254" s="5"/>
      <c r="O254" s="2"/>
      <c r="P254" s="2"/>
      <c r="Q254" s="2"/>
      <c r="R254" s="2"/>
      <c r="S254" s="2"/>
    </row>
    <row r="255" spans="1:19" x14ac:dyDescent="0.2">
      <c r="A255" s="61">
        <f t="shared" si="51"/>
        <v>0</v>
      </c>
      <c r="B255" s="91">
        <f t="shared" si="52"/>
        <v>0</v>
      </c>
      <c r="C255" s="62">
        <f t="shared" si="42"/>
        <v>0</v>
      </c>
      <c r="D255" s="63">
        <f t="shared" si="43"/>
        <v>0</v>
      </c>
      <c r="E255" s="63">
        <f t="shared" si="53"/>
        <v>0</v>
      </c>
      <c r="F255" s="64">
        <f t="shared" si="54"/>
        <v>0</v>
      </c>
      <c r="G255" s="65">
        <f t="shared" si="55"/>
        <v>0</v>
      </c>
      <c r="H255" s="66">
        <f t="shared" si="56"/>
        <v>0</v>
      </c>
      <c r="I255" s="67">
        <f t="shared" si="57"/>
        <v>0</v>
      </c>
      <c r="J255" s="68">
        <f t="shared" si="58"/>
        <v>0</v>
      </c>
      <c r="K255" s="67">
        <f t="shared" si="59"/>
        <v>0</v>
      </c>
      <c r="L255" s="105"/>
      <c r="M255" s="5"/>
      <c r="N255" s="5"/>
      <c r="O255" s="2"/>
      <c r="P255" s="2"/>
      <c r="Q255" s="2"/>
      <c r="R255" s="2"/>
      <c r="S255" s="2"/>
    </row>
    <row r="256" spans="1:19" x14ac:dyDescent="0.2">
      <c r="A256" s="77" t="str">
        <f t="shared" ref="A256:A279" si="60">A108</f>
        <v>4. Bebidas não alcoólicas</v>
      </c>
      <c r="B256" s="93"/>
      <c r="C256" s="76"/>
      <c r="D256" s="76"/>
      <c r="E256" s="76"/>
      <c r="F256" s="76"/>
      <c r="G256" s="76"/>
      <c r="H256" s="76"/>
      <c r="I256" s="76"/>
      <c r="J256" s="76"/>
      <c r="K256" s="76"/>
      <c r="L256" s="105"/>
      <c r="M256" s="5"/>
      <c r="N256" s="5"/>
      <c r="O256" s="2"/>
      <c r="P256" s="2"/>
      <c r="Q256" s="2"/>
      <c r="R256" s="2"/>
      <c r="S256" s="2"/>
    </row>
    <row r="257" spans="1:19" x14ac:dyDescent="0.2">
      <c r="A257" s="61">
        <f t="shared" si="60"/>
        <v>0</v>
      </c>
      <c r="B257" s="91">
        <f t="shared" ref="B257:B276" si="61">IF(B109=0,0,B109)</f>
        <v>0</v>
      </c>
      <c r="C257" s="62">
        <f t="shared" ref="C257:C276" si="62">H109-(D109*(1+E109))-$L$9*H109</f>
        <v>0</v>
      </c>
      <c r="D257" s="63">
        <f t="shared" ref="D257:D276" si="63">IF(H109=0,0,C257/H109)</f>
        <v>0</v>
      </c>
      <c r="E257" s="63">
        <f t="shared" ref="E257:E276" si="64">(C109*D257)</f>
        <v>0</v>
      </c>
      <c r="F257" s="64">
        <f t="shared" ref="F257:F276" si="65">$F$298*C109</f>
        <v>0</v>
      </c>
      <c r="G257" s="65">
        <f t="shared" ref="G257:G276" si="66">IF(H109=0,0,F257/H109)</f>
        <v>0</v>
      </c>
      <c r="H257" s="66">
        <f t="shared" ref="H257:H276" si="67">IF(H109=0,0,$M$23*C109/H109)</f>
        <v>0</v>
      </c>
      <c r="I257" s="67">
        <f t="shared" ref="I257:I276" si="68">H257*H109</f>
        <v>0</v>
      </c>
      <c r="J257" s="68">
        <f t="shared" ref="J257:J276" si="69">D257*I257</f>
        <v>0</v>
      </c>
      <c r="K257" s="67">
        <f t="shared" ref="K257:K276" si="70">IF($K$17=0,0,H257/$K$17)</f>
        <v>0</v>
      </c>
      <c r="L257" s="105"/>
      <c r="M257" s="5"/>
      <c r="N257" s="5"/>
      <c r="O257" s="2"/>
      <c r="P257" s="2"/>
      <c r="Q257" s="2"/>
      <c r="R257" s="2"/>
      <c r="S257" s="2"/>
    </row>
    <row r="258" spans="1:19" x14ac:dyDescent="0.2">
      <c r="A258" s="61">
        <f t="shared" si="60"/>
        <v>0</v>
      </c>
      <c r="B258" s="91">
        <f t="shared" si="61"/>
        <v>0</v>
      </c>
      <c r="C258" s="62">
        <f t="shared" si="62"/>
        <v>0</v>
      </c>
      <c r="D258" s="63">
        <f t="shared" si="63"/>
        <v>0</v>
      </c>
      <c r="E258" s="63">
        <f t="shared" si="64"/>
        <v>0</v>
      </c>
      <c r="F258" s="64">
        <f t="shared" si="65"/>
        <v>0</v>
      </c>
      <c r="G258" s="65">
        <f t="shared" si="66"/>
        <v>0</v>
      </c>
      <c r="H258" s="66">
        <f t="shared" si="67"/>
        <v>0</v>
      </c>
      <c r="I258" s="67">
        <f t="shared" si="68"/>
        <v>0</v>
      </c>
      <c r="J258" s="68">
        <f t="shared" si="69"/>
        <v>0</v>
      </c>
      <c r="K258" s="67">
        <f t="shared" si="70"/>
        <v>0</v>
      </c>
      <c r="L258" s="105"/>
      <c r="M258" s="5"/>
      <c r="N258" s="5"/>
      <c r="O258" s="2"/>
      <c r="P258" s="2"/>
      <c r="Q258" s="2"/>
      <c r="R258" s="2"/>
      <c r="S258" s="2"/>
    </row>
    <row r="259" spans="1:19" x14ac:dyDescent="0.2">
      <c r="A259" s="61">
        <f t="shared" si="60"/>
        <v>0</v>
      </c>
      <c r="B259" s="91">
        <f t="shared" si="61"/>
        <v>0</v>
      </c>
      <c r="C259" s="62">
        <f t="shared" si="62"/>
        <v>0</v>
      </c>
      <c r="D259" s="63">
        <f t="shared" si="63"/>
        <v>0</v>
      </c>
      <c r="E259" s="63">
        <f t="shared" si="64"/>
        <v>0</v>
      </c>
      <c r="F259" s="64">
        <f t="shared" si="65"/>
        <v>0</v>
      </c>
      <c r="G259" s="65">
        <f t="shared" si="66"/>
        <v>0</v>
      </c>
      <c r="H259" s="66">
        <f t="shared" si="67"/>
        <v>0</v>
      </c>
      <c r="I259" s="67">
        <f t="shared" si="68"/>
        <v>0</v>
      </c>
      <c r="J259" s="68">
        <f t="shared" si="69"/>
        <v>0</v>
      </c>
      <c r="K259" s="67">
        <f t="shared" si="70"/>
        <v>0</v>
      </c>
      <c r="L259" s="105"/>
      <c r="M259" s="5"/>
      <c r="N259" s="5"/>
      <c r="O259" s="2"/>
      <c r="P259" s="2"/>
      <c r="Q259" s="2"/>
      <c r="R259" s="2"/>
      <c r="S259" s="2"/>
    </row>
    <row r="260" spans="1:19" x14ac:dyDescent="0.2">
      <c r="A260" s="61">
        <f t="shared" si="60"/>
        <v>0</v>
      </c>
      <c r="B260" s="91">
        <f t="shared" si="61"/>
        <v>0</v>
      </c>
      <c r="C260" s="62">
        <f t="shared" si="62"/>
        <v>0</v>
      </c>
      <c r="D260" s="63">
        <f t="shared" si="63"/>
        <v>0</v>
      </c>
      <c r="E260" s="63">
        <f t="shared" si="64"/>
        <v>0</v>
      </c>
      <c r="F260" s="64">
        <f t="shared" si="65"/>
        <v>0</v>
      </c>
      <c r="G260" s="65">
        <f t="shared" si="66"/>
        <v>0</v>
      </c>
      <c r="H260" s="66">
        <f t="shared" si="67"/>
        <v>0</v>
      </c>
      <c r="I260" s="67">
        <f t="shared" si="68"/>
        <v>0</v>
      </c>
      <c r="J260" s="68">
        <f t="shared" si="69"/>
        <v>0</v>
      </c>
      <c r="K260" s="67">
        <f t="shared" si="70"/>
        <v>0</v>
      </c>
      <c r="L260" s="105"/>
      <c r="M260" s="5"/>
      <c r="N260" s="5"/>
      <c r="O260" s="2"/>
      <c r="P260" s="2"/>
      <c r="Q260" s="2"/>
      <c r="R260" s="2"/>
      <c r="S260" s="2"/>
    </row>
    <row r="261" spans="1:19" x14ac:dyDescent="0.2">
      <c r="A261" s="61">
        <f t="shared" si="60"/>
        <v>0</v>
      </c>
      <c r="B261" s="91">
        <f t="shared" si="61"/>
        <v>0</v>
      </c>
      <c r="C261" s="62">
        <f t="shared" si="62"/>
        <v>0</v>
      </c>
      <c r="D261" s="63">
        <f t="shared" si="63"/>
        <v>0</v>
      </c>
      <c r="E261" s="63">
        <f t="shared" si="64"/>
        <v>0</v>
      </c>
      <c r="F261" s="64">
        <f t="shared" si="65"/>
        <v>0</v>
      </c>
      <c r="G261" s="65">
        <f t="shared" si="66"/>
        <v>0</v>
      </c>
      <c r="H261" s="66">
        <f t="shared" si="67"/>
        <v>0</v>
      </c>
      <c r="I261" s="67">
        <f t="shared" si="68"/>
        <v>0</v>
      </c>
      <c r="J261" s="68">
        <f t="shared" si="69"/>
        <v>0</v>
      </c>
      <c r="K261" s="67">
        <f t="shared" si="70"/>
        <v>0</v>
      </c>
      <c r="L261" s="105"/>
      <c r="M261" s="5"/>
      <c r="N261" s="5"/>
      <c r="O261" s="2"/>
      <c r="P261" s="2"/>
      <c r="Q261" s="2"/>
      <c r="R261" s="2"/>
      <c r="S261" s="2"/>
    </row>
    <row r="262" spans="1:19" x14ac:dyDescent="0.2">
      <c r="A262" s="61">
        <f t="shared" si="60"/>
        <v>0</v>
      </c>
      <c r="B262" s="91">
        <f t="shared" si="61"/>
        <v>0</v>
      </c>
      <c r="C262" s="62">
        <f t="shared" si="62"/>
        <v>0</v>
      </c>
      <c r="D262" s="63">
        <f t="shared" si="63"/>
        <v>0</v>
      </c>
      <c r="E262" s="63">
        <f t="shared" si="64"/>
        <v>0</v>
      </c>
      <c r="F262" s="64">
        <f t="shared" si="65"/>
        <v>0</v>
      </c>
      <c r="G262" s="65">
        <f t="shared" si="66"/>
        <v>0</v>
      </c>
      <c r="H262" s="66">
        <f t="shared" si="67"/>
        <v>0</v>
      </c>
      <c r="I262" s="67">
        <f t="shared" si="68"/>
        <v>0</v>
      </c>
      <c r="J262" s="68">
        <f t="shared" si="69"/>
        <v>0</v>
      </c>
      <c r="K262" s="67">
        <f t="shared" si="70"/>
        <v>0</v>
      </c>
      <c r="L262" s="105"/>
      <c r="M262" s="5"/>
      <c r="N262" s="5"/>
      <c r="O262" s="2"/>
      <c r="P262" s="2"/>
      <c r="Q262" s="2"/>
      <c r="R262" s="2"/>
      <c r="S262" s="2"/>
    </row>
    <row r="263" spans="1:19" x14ac:dyDescent="0.2">
      <c r="A263" s="61">
        <f t="shared" si="60"/>
        <v>0</v>
      </c>
      <c r="B263" s="91">
        <f t="shared" si="61"/>
        <v>0</v>
      </c>
      <c r="C263" s="62">
        <f t="shared" si="62"/>
        <v>0</v>
      </c>
      <c r="D263" s="63">
        <f t="shared" si="63"/>
        <v>0</v>
      </c>
      <c r="E263" s="63">
        <f t="shared" si="64"/>
        <v>0</v>
      </c>
      <c r="F263" s="64">
        <f t="shared" si="65"/>
        <v>0</v>
      </c>
      <c r="G263" s="65">
        <f t="shared" si="66"/>
        <v>0</v>
      </c>
      <c r="H263" s="66">
        <f t="shared" si="67"/>
        <v>0</v>
      </c>
      <c r="I263" s="67">
        <f t="shared" si="68"/>
        <v>0</v>
      </c>
      <c r="J263" s="68">
        <f t="shared" si="69"/>
        <v>0</v>
      </c>
      <c r="K263" s="67">
        <f t="shared" si="70"/>
        <v>0</v>
      </c>
      <c r="L263" s="105"/>
      <c r="M263" s="5"/>
      <c r="N263" s="5"/>
      <c r="O263" s="2"/>
      <c r="P263" s="2"/>
      <c r="Q263" s="2"/>
      <c r="R263" s="2"/>
      <c r="S263" s="2"/>
    </row>
    <row r="264" spans="1:19" x14ac:dyDescent="0.2">
      <c r="A264" s="61">
        <f t="shared" si="60"/>
        <v>0</v>
      </c>
      <c r="B264" s="91">
        <f t="shared" si="61"/>
        <v>0</v>
      </c>
      <c r="C264" s="62">
        <f t="shared" si="62"/>
        <v>0</v>
      </c>
      <c r="D264" s="63">
        <f t="shared" si="63"/>
        <v>0</v>
      </c>
      <c r="E264" s="63">
        <f t="shared" si="64"/>
        <v>0</v>
      </c>
      <c r="F264" s="64">
        <f t="shared" si="65"/>
        <v>0</v>
      </c>
      <c r="G264" s="65">
        <f t="shared" si="66"/>
        <v>0</v>
      </c>
      <c r="H264" s="66">
        <f t="shared" si="67"/>
        <v>0</v>
      </c>
      <c r="I264" s="67">
        <f t="shared" si="68"/>
        <v>0</v>
      </c>
      <c r="J264" s="68">
        <f t="shared" si="69"/>
        <v>0</v>
      </c>
      <c r="K264" s="67">
        <f t="shared" si="70"/>
        <v>0</v>
      </c>
      <c r="L264" s="105"/>
      <c r="M264" s="5"/>
      <c r="N264" s="5"/>
      <c r="O264" s="2"/>
      <c r="P264" s="2"/>
      <c r="Q264" s="2"/>
      <c r="R264" s="2"/>
      <c r="S264" s="2"/>
    </row>
    <row r="265" spans="1:19" x14ac:dyDescent="0.2">
      <c r="A265" s="61">
        <f t="shared" si="60"/>
        <v>0</v>
      </c>
      <c r="B265" s="91">
        <f t="shared" si="61"/>
        <v>0</v>
      </c>
      <c r="C265" s="62">
        <f t="shared" si="62"/>
        <v>0</v>
      </c>
      <c r="D265" s="63">
        <f t="shared" si="63"/>
        <v>0</v>
      </c>
      <c r="E265" s="63">
        <f t="shared" si="64"/>
        <v>0</v>
      </c>
      <c r="F265" s="64">
        <f t="shared" si="65"/>
        <v>0</v>
      </c>
      <c r="G265" s="65">
        <f t="shared" si="66"/>
        <v>0</v>
      </c>
      <c r="H265" s="66">
        <f t="shared" si="67"/>
        <v>0</v>
      </c>
      <c r="I265" s="67">
        <f t="shared" si="68"/>
        <v>0</v>
      </c>
      <c r="J265" s="68">
        <f t="shared" si="69"/>
        <v>0</v>
      </c>
      <c r="K265" s="67">
        <f t="shared" si="70"/>
        <v>0</v>
      </c>
      <c r="L265" s="105"/>
      <c r="M265" s="5"/>
      <c r="N265" s="5"/>
      <c r="O265" s="2"/>
      <c r="P265" s="2"/>
      <c r="Q265" s="2"/>
      <c r="R265" s="2"/>
      <c r="S265" s="2"/>
    </row>
    <row r="266" spans="1:19" x14ac:dyDescent="0.2">
      <c r="A266" s="61">
        <f t="shared" si="60"/>
        <v>0</v>
      </c>
      <c r="B266" s="91">
        <f t="shared" si="61"/>
        <v>0</v>
      </c>
      <c r="C266" s="62">
        <f t="shared" si="62"/>
        <v>0</v>
      </c>
      <c r="D266" s="63">
        <f t="shared" si="63"/>
        <v>0</v>
      </c>
      <c r="E266" s="63">
        <f t="shared" si="64"/>
        <v>0</v>
      </c>
      <c r="F266" s="64">
        <f t="shared" si="65"/>
        <v>0</v>
      </c>
      <c r="G266" s="65">
        <f t="shared" si="66"/>
        <v>0</v>
      </c>
      <c r="H266" s="66">
        <f t="shared" si="67"/>
        <v>0</v>
      </c>
      <c r="I266" s="67">
        <f t="shared" si="68"/>
        <v>0</v>
      </c>
      <c r="J266" s="68">
        <f t="shared" si="69"/>
        <v>0</v>
      </c>
      <c r="K266" s="67">
        <f t="shared" si="70"/>
        <v>0</v>
      </c>
      <c r="L266" s="105"/>
      <c r="M266" s="5"/>
      <c r="N266" s="5"/>
      <c r="O266" s="2"/>
      <c r="P266" s="2"/>
      <c r="Q266" s="2"/>
      <c r="R266" s="2"/>
      <c r="S266" s="2"/>
    </row>
    <row r="267" spans="1:19" x14ac:dyDescent="0.2">
      <c r="A267" s="61">
        <f t="shared" si="60"/>
        <v>0</v>
      </c>
      <c r="B267" s="91">
        <f t="shared" si="61"/>
        <v>0</v>
      </c>
      <c r="C267" s="62">
        <f t="shared" si="62"/>
        <v>0</v>
      </c>
      <c r="D267" s="63">
        <f t="shared" si="63"/>
        <v>0</v>
      </c>
      <c r="E267" s="63">
        <f t="shared" si="64"/>
        <v>0</v>
      </c>
      <c r="F267" s="64">
        <f t="shared" si="65"/>
        <v>0</v>
      </c>
      <c r="G267" s="65">
        <f t="shared" si="66"/>
        <v>0</v>
      </c>
      <c r="H267" s="66">
        <f t="shared" si="67"/>
        <v>0</v>
      </c>
      <c r="I267" s="67">
        <f t="shared" si="68"/>
        <v>0</v>
      </c>
      <c r="J267" s="68">
        <f t="shared" si="69"/>
        <v>0</v>
      </c>
      <c r="K267" s="67">
        <f t="shared" si="70"/>
        <v>0</v>
      </c>
      <c r="L267" s="105"/>
      <c r="M267" s="5"/>
      <c r="N267" s="5"/>
      <c r="O267" s="2"/>
      <c r="P267" s="2"/>
      <c r="Q267" s="2"/>
      <c r="R267" s="2"/>
      <c r="S267" s="2"/>
    </row>
    <row r="268" spans="1:19" x14ac:dyDescent="0.2">
      <c r="A268" s="61">
        <f t="shared" si="60"/>
        <v>0</v>
      </c>
      <c r="B268" s="91">
        <f t="shared" si="61"/>
        <v>0</v>
      </c>
      <c r="C268" s="62">
        <f t="shared" si="62"/>
        <v>0</v>
      </c>
      <c r="D268" s="63">
        <f t="shared" si="63"/>
        <v>0</v>
      </c>
      <c r="E268" s="63">
        <f t="shared" si="64"/>
        <v>0</v>
      </c>
      <c r="F268" s="64">
        <f t="shared" si="65"/>
        <v>0</v>
      </c>
      <c r="G268" s="65">
        <f t="shared" si="66"/>
        <v>0</v>
      </c>
      <c r="H268" s="66">
        <f t="shared" si="67"/>
        <v>0</v>
      </c>
      <c r="I268" s="67">
        <f t="shared" si="68"/>
        <v>0</v>
      </c>
      <c r="J268" s="68">
        <f t="shared" si="69"/>
        <v>0</v>
      </c>
      <c r="K268" s="67">
        <f t="shared" si="70"/>
        <v>0</v>
      </c>
      <c r="L268" s="105"/>
      <c r="M268" s="5"/>
      <c r="N268" s="5"/>
      <c r="O268" s="2"/>
      <c r="P268" s="2"/>
      <c r="Q268" s="2"/>
      <c r="R268" s="2"/>
      <c r="S268" s="2"/>
    </row>
    <row r="269" spans="1:19" x14ac:dyDescent="0.2">
      <c r="A269" s="61">
        <f t="shared" si="60"/>
        <v>0</v>
      </c>
      <c r="B269" s="91">
        <f t="shared" si="61"/>
        <v>0</v>
      </c>
      <c r="C269" s="62">
        <f t="shared" si="62"/>
        <v>0</v>
      </c>
      <c r="D269" s="63">
        <f t="shared" si="63"/>
        <v>0</v>
      </c>
      <c r="E269" s="63">
        <f t="shared" si="64"/>
        <v>0</v>
      </c>
      <c r="F269" s="64">
        <f t="shared" si="65"/>
        <v>0</v>
      </c>
      <c r="G269" s="65">
        <f t="shared" si="66"/>
        <v>0</v>
      </c>
      <c r="H269" s="66">
        <f t="shared" si="67"/>
        <v>0</v>
      </c>
      <c r="I269" s="67">
        <f t="shared" si="68"/>
        <v>0</v>
      </c>
      <c r="J269" s="68">
        <f t="shared" si="69"/>
        <v>0</v>
      </c>
      <c r="K269" s="67">
        <f t="shared" si="70"/>
        <v>0</v>
      </c>
      <c r="L269" s="105"/>
      <c r="M269" s="5"/>
      <c r="N269" s="5"/>
      <c r="O269" s="2"/>
      <c r="P269" s="2"/>
      <c r="Q269" s="2"/>
      <c r="R269" s="2"/>
      <c r="S269" s="2"/>
    </row>
    <row r="270" spans="1:19" x14ac:dyDescent="0.2">
      <c r="A270" s="61">
        <f t="shared" si="60"/>
        <v>0</v>
      </c>
      <c r="B270" s="91">
        <f t="shared" si="61"/>
        <v>0</v>
      </c>
      <c r="C270" s="62">
        <f t="shared" si="62"/>
        <v>0</v>
      </c>
      <c r="D270" s="63">
        <f t="shared" si="63"/>
        <v>0</v>
      </c>
      <c r="E270" s="63">
        <f t="shared" si="64"/>
        <v>0</v>
      </c>
      <c r="F270" s="64">
        <f t="shared" si="65"/>
        <v>0</v>
      </c>
      <c r="G270" s="65">
        <f t="shared" si="66"/>
        <v>0</v>
      </c>
      <c r="H270" s="66">
        <f t="shared" si="67"/>
        <v>0</v>
      </c>
      <c r="I270" s="67">
        <f t="shared" si="68"/>
        <v>0</v>
      </c>
      <c r="J270" s="68">
        <f t="shared" si="69"/>
        <v>0</v>
      </c>
      <c r="K270" s="67">
        <f t="shared" si="70"/>
        <v>0</v>
      </c>
      <c r="L270" s="105"/>
      <c r="M270" s="5"/>
      <c r="N270" s="5"/>
      <c r="O270" s="2"/>
      <c r="P270" s="2"/>
      <c r="Q270" s="2"/>
      <c r="R270" s="2"/>
      <c r="S270" s="2"/>
    </row>
    <row r="271" spans="1:19" x14ac:dyDescent="0.2">
      <c r="A271" s="61">
        <f t="shared" si="60"/>
        <v>0</v>
      </c>
      <c r="B271" s="91">
        <f t="shared" si="61"/>
        <v>0</v>
      </c>
      <c r="C271" s="62">
        <f t="shared" si="62"/>
        <v>0</v>
      </c>
      <c r="D271" s="63">
        <f t="shared" si="63"/>
        <v>0</v>
      </c>
      <c r="E271" s="63">
        <f t="shared" si="64"/>
        <v>0</v>
      </c>
      <c r="F271" s="64">
        <f t="shared" si="65"/>
        <v>0</v>
      </c>
      <c r="G271" s="65">
        <f t="shared" si="66"/>
        <v>0</v>
      </c>
      <c r="H271" s="66">
        <f t="shared" si="67"/>
        <v>0</v>
      </c>
      <c r="I271" s="67">
        <f t="shared" si="68"/>
        <v>0</v>
      </c>
      <c r="J271" s="68">
        <f t="shared" si="69"/>
        <v>0</v>
      </c>
      <c r="K271" s="67">
        <f t="shared" si="70"/>
        <v>0</v>
      </c>
      <c r="L271" s="105"/>
      <c r="M271" s="5"/>
      <c r="N271" s="5"/>
      <c r="O271" s="2"/>
      <c r="P271" s="2"/>
      <c r="Q271" s="2"/>
      <c r="R271" s="2"/>
      <c r="S271" s="2"/>
    </row>
    <row r="272" spans="1:19" x14ac:dyDescent="0.2">
      <c r="A272" s="61">
        <f t="shared" si="60"/>
        <v>0</v>
      </c>
      <c r="B272" s="91">
        <f t="shared" si="61"/>
        <v>0</v>
      </c>
      <c r="C272" s="62">
        <f t="shared" si="62"/>
        <v>0</v>
      </c>
      <c r="D272" s="63">
        <f t="shared" si="63"/>
        <v>0</v>
      </c>
      <c r="E272" s="63">
        <f t="shared" si="64"/>
        <v>0</v>
      </c>
      <c r="F272" s="64">
        <f t="shared" si="65"/>
        <v>0</v>
      </c>
      <c r="G272" s="65">
        <f t="shared" si="66"/>
        <v>0</v>
      </c>
      <c r="H272" s="66">
        <f t="shared" si="67"/>
        <v>0</v>
      </c>
      <c r="I272" s="67">
        <f t="shared" si="68"/>
        <v>0</v>
      </c>
      <c r="J272" s="68">
        <f t="shared" si="69"/>
        <v>0</v>
      </c>
      <c r="K272" s="67">
        <f t="shared" si="70"/>
        <v>0</v>
      </c>
      <c r="L272" s="105"/>
      <c r="M272" s="5"/>
      <c r="N272" s="5"/>
      <c r="O272" s="2"/>
      <c r="P272" s="2"/>
      <c r="Q272" s="2"/>
      <c r="R272" s="2"/>
      <c r="S272" s="2"/>
    </row>
    <row r="273" spans="1:19" x14ac:dyDescent="0.2">
      <c r="A273" s="61">
        <f t="shared" si="60"/>
        <v>0</v>
      </c>
      <c r="B273" s="91">
        <f t="shared" si="61"/>
        <v>0</v>
      </c>
      <c r="C273" s="62">
        <f t="shared" si="62"/>
        <v>0</v>
      </c>
      <c r="D273" s="63">
        <f t="shared" si="63"/>
        <v>0</v>
      </c>
      <c r="E273" s="63">
        <f t="shared" si="64"/>
        <v>0</v>
      </c>
      <c r="F273" s="64">
        <f t="shared" si="65"/>
        <v>0</v>
      </c>
      <c r="G273" s="65">
        <f t="shared" si="66"/>
        <v>0</v>
      </c>
      <c r="H273" s="66">
        <f t="shared" si="67"/>
        <v>0</v>
      </c>
      <c r="I273" s="67">
        <f t="shared" si="68"/>
        <v>0</v>
      </c>
      <c r="J273" s="68">
        <f t="shared" si="69"/>
        <v>0</v>
      </c>
      <c r="K273" s="67">
        <f t="shared" si="70"/>
        <v>0</v>
      </c>
      <c r="L273" s="105"/>
      <c r="M273" s="5"/>
      <c r="N273" s="5"/>
      <c r="O273" s="2"/>
      <c r="P273" s="2"/>
      <c r="Q273" s="2"/>
      <c r="R273" s="2"/>
      <c r="S273" s="2"/>
    </row>
    <row r="274" spans="1:19" x14ac:dyDescent="0.2">
      <c r="A274" s="61">
        <f t="shared" si="60"/>
        <v>0</v>
      </c>
      <c r="B274" s="91">
        <f t="shared" si="61"/>
        <v>0</v>
      </c>
      <c r="C274" s="62">
        <f t="shared" si="62"/>
        <v>0</v>
      </c>
      <c r="D274" s="63">
        <f t="shared" si="63"/>
        <v>0</v>
      </c>
      <c r="E274" s="63">
        <f t="shared" si="64"/>
        <v>0</v>
      </c>
      <c r="F274" s="64">
        <f t="shared" si="65"/>
        <v>0</v>
      </c>
      <c r="G274" s="65">
        <f t="shared" si="66"/>
        <v>0</v>
      </c>
      <c r="H274" s="66">
        <f t="shared" si="67"/>
        <v>0</v>
      </c>
      <c r="I274" s="67">
        <f t="shared" si="68"/>
        <v>0</v>
      </c>
      <c r="J274" s="68">
        <f t="shared" si="69"/>
        <v>0</v>
      </c>
      <c r="K274" s="67">
        <f t="shared" si="70"/>
        <v>0</v>
      </c>
      <c r="L274" s="105"/>
      <c r="M274" s="5"/>
      <c r="N274" s="5"/>
      <c r="O274" s="2"/>
      <c r="P274" s="2"/>
      <c r="Q274" s="2"/>
      <c r="R274" s="2"/>
      <c r="S274" s="2"/>
    </row>
    <row r="275" spans="1:19" x14ac:dyDescent="0.2">
      <c r="A275" s="61">
        <f t="shared" si="60"/>
        <v>0</v>
      </c>
      <c r="B275" s="91">
        <f t="shared" si="61"/>
        <v>0</v>
      </c>
      <c r="C275" s="62">
        <f t="shared" si="62"/>
        <v>0</v>
      </c>
      <c r="D275" s="63">
        <f t="shared" si="63"/>
        <v>0</v>
      </c>
      <c r="E275" s="63">
        <f t="shared" si="64"/>
        <v>0</v>
      </c>
      <c r="F275" s="64">
        <f t="shared" si="65"/>
        <v>0</v>
      </c>
      <c r="G275" s="65">
        <f t="shared" si="66"/>
        <v>0</v>
      </c>
      <c r="H275" s="66">
        <f t="shared" si="67"/>
        <v>0</v>
      </c>
      <c r="I275" s="67">
        <f t="shared" si="68"/>
        <v>0</v>
      </c>
      <c r="J275" s="68">
        <f t="shared" si="69"/>
        <v>0</v>
      </c>
      <c r="K275" s="67">
        <f t="shared" si="70"/>
        <v>0</v>
      </c>
      <c r="L275" s="105"/>
      <c r="M275" s="5"/>
      <c r="N275" s="5"/>
      <c r="O275" s="50"/>
      <c r="P275" s="2"/>
      <c r="Q275" s="2"/>
      <c r="R275" s="2"/>
      <c r="S275" s="2"/>
    </row>
    <row r="276" spans="1:19" x14ac:dyDescent="0.2">
      <c r="A276" s="61">
        <f t="shared" si="60"/>
        <v>0</v>
      </c>
      <c r="B276" s="91">
        <f t="shared" si="61"/>
        <v>0</v>
      </c>
      <c r="C276" s="62">
        <f t="shared" si="62"/>
        <v>0</v>
      </c>
      <c r="D276" s="63">
        <f t="shared" si="63"/>
        <v>0</v>
      </c>
      <c r="E276" s="63">
        <f t="shared" si="64"/>
        <v>0</v>
      </c>
      <c r="F276" s="64">
        <f t="shared" si="65"/>
        <v>0</v>
      </c>
      <c r="G276" s="65">
        <f t="shared" si="66"/>
        <v>0</v>
      </c>
      <c r="H276" s="66">
        <f t="shared" si="67"/>
        <v>0</v>
      </c>
      <c r="I276" s="67">
        <f t="shared" si="68"/>
        <v>0</v>
      </c>
      <c r="J276" s="68">
        <f t="shared" si="69"/>
        <v>0</v>
      </c>
      <c r="K276" s="67">
        <f t="shared" si="70"/>
        <v>0</v>
      </c>
      <c r="L276" s="105"/>
      <c r="M276" s="5"/>
      <c r="N276" s="5"/>
      <c r="O276" s="2"/>
      <c r="P276" s="2"/>
      <c r="Q276" s="2"/>
      <c r="R276" s="2"/>
      <c r="S276" s="2"/>
    </row>
    <row r="277" spans="1:19" x14ac:dyDescent="0.2">
      <c r="A277" s="77" t="str">
        <f t="shared" si="60"/>
        <v>5. Bebidas alcoólicas</v>
      </c>
      <c r="B277" s="93"/>
      <c r="C277" s="76"/>
      <c r="D277" s="76"/>
      <c r="E277" s="76"/>
      <c r="F277" s="76"/>
      <c r="G277" s="76"/>
      <c r="H277" s="76"/>
      <c r="I277" s="76"/>
      <c r="J277" s="76"/>
      <c r="K277" s="76"/>
      <c r="L277" s="105"/>
      <c r="M277" s="5"/>
      <c r="N277" s="5"/>
      <c r="O277" s="2"/>
      <c r="P277" s="2"/>
      <c r="Q277" s="2"/>
      <c r="R277" s="2"/>
      <c r="S277" s="2"/>
    </row>
    <row r="278" spans="1:19" x14ac:dyDescent="0.2">
      <c r="A278" s="61">
        <f t="shared" si="60"/>
        <v>0</v>
      </c>
      <c r="B278" s="91">
        <f>B130</f>
        <v>0</v>
      </c>
      <c r="C278" s="62">
        <f t="shared" ref="C278:C297" si="71">H130-(D130*(1+E130))-$L$9*H130</f>
        <v>0</v>
      </c>
      <c r="D278" s="63">
        <f t="shared" ref="D278:D297" si="72">IF(H130=0,0,C278/H130)</f>
        <v>0</v>
      </c>
      <c r="E278" s="63">
        <f>(C130*D278)</f>
        <v>0</v>
      </c>
      <c r="F278" s="64">
        <f>$F$298*C130</f>
        <v>0</v>
      </c>
      <c r="G278" s="65">
        <f>IF(H130=0,0,F278/H130)</f>
        <v>0</v>
      </c>
      <c r="H278" s="66">
        <f>IF(H130=0,0,$M$23*C130/H130)</f>
        <v>0</v>
      </c>
      <c r="I278" s="67">
        <f>H278*H130</f>
        <v>0</v>
      </c>
      <c r="J278" s="68">
        <f t="shared" ref="J278" si="73">D278*I278</f>
        <v>0</v>
      </c>
      <c r="K278" s="67">
        <f>IF($K$17=0,0,H278/$K$17)</f>
        <v>0</v>
      </c>
      <c r="L278" s="105"/>
      <c r="M278" s="5"/>
      <c r="N278" s="5"/>
      <c r="O278" s="2"/>
      <c r="P278" s="2"/>
      <c r="Q278" s="2"/>
      <c r="R278" s="2"/>
      <c r="S278" s="2"/>
    </row>
    <row r="279" spans="1:19" x14ac:dyDescent="0.2">
      <c r="A279" s="61">
        <f t="shared" si="60"/>
        <v>0</v>
      </c>
      <c r="B279" s="91">
        <f>B131</f>
        <v>0</v>
      </c>
      <c r="C279" s="62">
        <f t="shared" si="71"/>
        <v>0</v>
      </c>
      <c r="D279" s="63">
        <f t="shared" si="72"/>
        <v>0</v>
      </c>
      <c r="E279" s="63">
        <f t="shared" ref="E279:E296" si="74">(C131*D279)</f>
        <v>0</v>
      </c>
      <c r="F279" s="64">
        <f t="shared" ref="F279:F296" si="75">$F$298*C131</f>
        <v>0</v>
      </c>
      <c r="G279" s="65">
        <f t="shared" ref="G279:G296" si="76">IF(H131=0,0,F279/H131)</f>
        <v>0</v>
      </c>
      <c r="H279" s="66">
        <f t="shared" ref="H279:H296" si="77">IF(H131=0,0,$M$23*C131/H131)</f>
        <v>0</v>
      </c>
      <c r="I279" s="67">
        <f t="shared" ref="I279:I296" si="78">H279*H131</f>
        <v>0</v>
      </c>
      <c r="J279" s="68">
        <f t="shared" ref="J279:J297" si="79">D279*I279</f>
        <v>0</v>
      </c>
      <c r="K279" s="67">
        <f t="shared" ref="K279:K296" si="80">IF($K$17=0,0,H279/$K$17)</f>
        <v>0</v>
      </c>
      <c r="L279" s="105"/>
      <c r="M279" s="5"/>
      <c r="N279" s="5"/>
      <c r="O279" s="2"/>
      <c r="P279" s="2"/>
      <c r="Q279" s="2"/>
      <c r="R279" s="2"/>
      <c r="S279" s="2"/>
    </row>
    <row r="280" spans="1:19" x14ac:dyDescent="0.2">
      <c r="A280" s="61">
        <f t="shared" ref="A280:B280" si="81">A132</f>
        <v>0</v>
      </c>
      <c r="B280" s="91">
        <f t="shared" si="81"/>
        <v>0</v>
      </c>
      <c r="C280" s="62">
        <f t="shared" si="71"/>
        <v>0</v>
      </c>
      <c r="D280" s="63">
        <f t="shared" si="72"/>
        <v>0</v>
      </c>
      <c r="E280" s="63">
        <f t="shared" si="74"/>
        <v>0</v>
      </c>
      <c r="F280" s="64">
        <f t="shared" si="75"/>
        <v>0</v>
      </c>
      <c r="G280" s="65">
        <f t="shared" si="76"/>
        <v>0</v>
      </c>
      <c r="H280" s="66">
        <f t="shared" si="77"/>
        <v>0</v>
      </c>
      <c r="I280" s="67">
        <f t="shared" si="78"/>
        <v>0</v>
      </c>
      <c r="J280" s="68">
        <f t="shared" si="79"/>
        <v>0</v>
      </c>
      <c r="K280" s="67">
        <f t="shared" si="80"/>
        <v>0</v>
      </c>
      <c r="L280" s="105"/>
      <c r="M280" s="5"/>
      <c r="N280" s="5"/>
      <c r="O280" s="2"/>
      <c r="P280" s="2"/>
      <c r="Q280" s="2"/>
      <c r="R280" s="2"/>
      <c r="S280" s="2"/>
    </row>
    <row r="281" spans="1:19" x14ac:dyDescent="0.2">
      <c r="A281" s="61">
        <f t="shared" ref="A281:B281" si="82">A133</f>
        <v>0</v>
      </c>
      <c r="B281" s="91">
        <f t="shared" si="82"/>
        <v>0</v>
      </c>
      <c r="C281" s="62">
        <f t="shared" si="71"/>
        <v>0</v>
      </c>
      <c r="D281" s="63">
        <f t="shared" si="72"/>
        <v>0</v>
      </c>
      <c r="E281" s="63">
        <f t="shared" si="74"/>
        <v>0</v>
      </c>
      <c r="F281" s="64">
        <f t="shared" si="75"/>
        <v>0</v>
      </c>
      <c r="G281" s="65">
        <f t="shared" si="76"/>
        <v>0</v>
      </c>
      <c r="H281" s="66">
        <f t="shared" si="77"/>
        <v>0</v>
      </c>
      <c r="I281" s="67">
        <f t="shared" si="78"/>
        <v>0</v>
      </c>
      <c r="J281" s="68">
        <f t="shared" si="79"/>
        <v>0</v>
      </c>
      <c r="K281" s="67">
        <f t="shared" si="80"/>
        <v>0</v>
      </c>
      <c r="L281" s="105"/>
      <c r="M281" s="5"/>
      <c r="N281" s="5"/>
      <c r="O281" s="2"/>
      <c r="P281" s="2"/>
      <c r="Q281" s="2"/>
      <c r="R281" s="2"/>
      <c r="S281" s="2"/>
    </row>
    <row r="282" spans="1:19" x14ac:dyDescent="0.2">
      <c r="A282" s="61">
        <f t="shared" ref="A282:B282" si="83">A134</f>
        <v>0</v>
      </c>
      <c r="B282" s="91">
        <f t="shared" si="83"/>
        <v>0</v>
      </c>
      <c r="C282" s="62">
        <f t="shared" si="71"/>
        <v>0</v>
      </c>
      <c r="D282" s="63">
        <f t="shared" si="72"/>
        <v>0</v>
      </c>
      <c r="E282" s="63">
        <f t="shared" si="74"/>
        <v>0</v>
      </c>
      <c r="F282" s="64">
        <f t="shared" si="75"/>
        <v>0</v>
      </c>
      <c r="G282" s="65">
        <f t="shared" si="76"/>
        <v>0</v>
      </c>
      <c r="H282" s="66">
        <f t="shared" si="77"/>
        <v>0</v>
      </c>
      <c r="I282" s="67">
        <f t="shared" si="78"/>
        <v>0</v>
      </c>
      <c r="J282" s="68">
        <f t="shared" si="79"/>
        <v>0</v>
      </c>
      <c r="K282" s="67">
        <f t="shared" si="80"/>
        <v>0</v>
      </c>
      <c r="L282" s="105"/>
      <c r="M282" s="5"/>
      <c r="N282" s="5"/>
      <c r="O282" s="2"/>
      <c r="P282" s="2"/>
      <c r="Q282" s="2"/>
      <c r="R282" s="2"/>
      <c r="S282" s="2"/>
    </row>
    <row r="283" spans="1:19" x14ac:dyDescent="0.2">
      <c r="A283" s="61">
        <f t="shared" ref="A283:B283" si="84">A135</f>
        <v>0</v>
      </c>
      <c r="B283" s="91">
        <f t="shared" si="84"/>
        <v>0</v>
      </c>
      <c r="C283" s="62">
        <f t="shared" si="71"/>
        <v>0</v>
      </c>
      <c r="D283" s="63">
        <f t="shared" si="72"/>
        <v>0</v>
      </c>
      <c r="E283" s="63">
        <f t="shared" si="74"/>
        <v>0</v>
      </c>
      <c r="F283" s="64">
        <f t="shared" si="75"/>
        <v>0</v>
      </c>
      <c r="G283" s="65">
        <f t="shared" si="76"/>
        <v>0</v>
      </c>
      <c r="H283" s="66">
        <f t="shared" si="77"/>
        <v>0</v>
      </c>
      <c r="I283" s="67">
        <f t="shared" si="78"/>
        <v>0</v>
      </c>
      <c r="J283" s="68">
        <f t="shared" si="79"/>
        <v>0</v>
      </c>
      <c r="K283" s="67">
        <f t="shared" si="80"/>
        <v>0</v>
      </c>
      <c r="L283" s="105"/>
      <c r="M283" s="5"/>
      <c r="N283" s="5"/>
      <c r="O283" s="2"/>
      <c r="P283" s="2"/>
      <c r="Q283" s="2"/>
      <c r="R283" s="2"/>
      <c r="S283" s="2"/>
    </row>
    <row r="284" spans="1:19" x14ac:dyDescent="0.2">
      <c r="A284" s="61">
        <f t="shared" ref="A284:B284" si="85">A136</f>
        <v>0</v>
      </c>
      <c r="B284" s="91">
        <f t="shared" si="85"/>
        <v>0</v>
      </c>
      <c r="C284" s="62">
        <f t="shared" si="71"/>
        <v>0</v>
      </c>
      <c r="D284" s="63">
        <f t="shared" si="72"/>
        <v>0</v>
      </c>
      <c r="E284" s="63">
        <f t="shared" si="74"/>
        <v>0</v>
      </c>
      <c r="F284" s="64">
        <f t="shared" si="75"/>
        <v>0</v>
      </c>
      <c r="G284" s="65">
        <f t="shared" si="76"/>
        <v>0</v>
      </c>
      <c r="H284" s="66">
        <f t="shared" si="77"/>
        <v>0</v>
      </c>
      <c r="I284" s="67">
        <f t="shared" si="78"/>
        <v>0</v>
      </c>
      <c r="J284" s="68">
        <f t="shared" si="79"/>
        <v>0</v>
      </c>
      <c r="K284" s="67">
        <f t="shared" si="80"/>
        <v>0</v>
      </c>
      <c r="L284" s="105"/>
      <c r="M284" s="5"/>
      <c r="N284" s="5"/>
      <c r="O284" s="2"/>
      <c r="P284" s="2"/>
      <c r="Q284" s="2"/>
      <c r="R284" s="2"/>
      <c r="S284" s="2"/>
    </row>
    <row r="285" spans="1:19" x14ac:dyDescent="0.2">
      <c r="A285" s="61">
        <f t="shared" ref="A285:B285" si="86">A137</f>
        <v>0</v>
      </c>
      <c r="B285" s="91">
        <f t="shared" si="86"/>
        <v>0</v>
      </c>
      <c r="C285" s="62">
        <f t="shared" si="71"/>
        <v>0</v>
      </c>
      <c r="D285" s="63">
        <f t="shared" si="72"/>
        <v>0</v>
      </c>
      <c r="E285" s="63">
        <f t="shared" si="74"/>
        <v>0</v>
      </c>
      <c r="F285" s="64">
        <f t="shared" si="75"/>
        <v>0</v>
      </c>
      <c r="G285" s="65">
        <f t="shared" si="76"/>
        <v>0</v>
      </c>
      <c r="H285" s="66">
        <f t="shared" si="77"/>
        <v>0</v>
      </c>
      <c r="I285" s="67">
        <f t="shared" si="78"/>
        <v>0</v>
      </c>
      <c r="J285" s="68">
        <f t="shared" si="79"/>
        <v>0</v>
      </c>
      <c r="K285" s="67">
        <f t="shared" si="80"/>
        <v>0</v>
      </c>
      <c r="L285" s="105"/>
      <c r="M285" s="5"/>
      <c r="N285" s="5"/>
      <c r="O285" s="2"/>
      <c r="P285" s="2"/>
      <c r="Q285" s="2"/>
      <c r="R285" s="2"/>
      <c r="S285" s="2"/>
    </row>
    <row r="286" spans="1:19" x14ac:dyDescent="0.2">
      <c r="A286" s="61">
        <f t="shared" ref="A286:B286" si="87">A138</f>
        <v>0</v>
      </c>
      <c r="B286" s="91">
        <f t="shared" si="87"/>
        <v>0</v>
      </c>
      <c r="C286" s="62">
        <f t="shared" si="71"/>
        <v>0</v>
      </c>
      <c r="D286" s="63">
        <f t="shared" si="72"/>
        <v>0</v>
      </c>
      <c r="E286" s="63">
        <f t="shared" si="74"/>
        <v>0</v>
      </c>
      <c r="F286" s="64">
        <f t="shared" si="75"/>
        <v>0</v>
      </c>
      <c r="G286" s="65">
        <f t="shared" si="76"/>
        <v>0</v>
      </c>
      <c r="H286" s="66">
        <f t="shared" si="77"/>
        <v>0</v>
      </c>
      <c r="I286" s="67">
        <f t="shared" si="78"/>
        <v>0</v>
      </c>
      <c r="J286" s="68">
        <f t="shared" si="79"/>
        <v>0</v>
      </c>
      <c r="K286" s="67">
        <f t="shared" si="80"/>
        <v>0</v>
      </c>
      <c r="L286" s="105"/>
      <c r="M286" s="5"/>
      <c r="N286" s="5"/>
      <c r="O286" s="2"/>
      <c r="P286" s="2"/>
      <c r="Q286" s="2"/>
      <c r="R286" s="2"/>
      <c r="S286" s="2"/>
    </row>
    <row r="287" spans="1:19" x14ac:dyDescent="0.2">
      <c r="A287" s="61">
        <f t="shared" ref="A287:B287" si="88">A139</f>
        <v>0</v>
      </c>
      <c r="B287" s="91">
        <f t="shared" si="88"/>
        <v>0</v>
      </c>
      <c r="C287" s="62">
        <f t="shared" si="71"/>
        <v>0</v>
      </c>
      <c r="D287" s="63">
        <f t="shared" si="72"/>
        <v>0</v>
      </c>
      <c r="E287" s="63">
        <f t="shared" si="74"/>
        <v>0</v>
      </c>
      <c r="F287" s="64">
        <f t="shared" si="75"/>
        <v>0</v>
      </c>
      <c r="G287" s="65">
        <f t="shared" si="76"/>
        <v>0</v>
      </c>
      <c r="H287" s="66">
        <f t="shared" si="77"/>
        <v>0</v>
      </c>
      <c r="I287" s="67">
        <f t="shared" si="78"/>
        <v>0</v>
      </c>
      <c r="J287" s="68">
        <f t="shared" si="79"/>
        <v>0</v>
      </c>
      <c r="K287" s="67">
        <f t="shared" si="80"/>
        <v>0</v>
      </c>
      <c r="L287" s="105"/>
      <c r="M287" s="5"/>
      <c r="N287" s="5"/>
      <c r="O287" s="2"/>
      <c r="P287" s="2"/>
      <c r="Q287" s="2"/>
      <c r="R287" s="2"/>
      <c r="S287" s="2"/>
    </row>
    <row r="288" spans="1:19" x14ac:dyDescent="0.2">
      <c r="A288" s="61">
        <f t="shared" ref="A288:B288" si="89">A140</f>
        <v>0</v>
      </c>
      <c r="B288" s="91">
        <f t="shared" si="89"/>
        <v>0</v>
      </c>
      <c r="C288" s="62">
        <f t="shared" si="71"/>
        <v>0</v>
      </c>
      <c r="D288" s="63">
        <f t="shared" si="72"/>
        <v>0</v>
      </c>
      <c r="E288" s="63">
        <f t="shared" si="74"/>
        <v>0</v>
      </c>
      <c r="F288" s="64">
        <f t="shared" si="75"/>
        <v>0</v>
      </c>
      <c r="G288" s="65">
        <f t="shared" si="76"/>
        <v>0</v>
      </c>
      <c r="H288" s="66">
        <f t="shared" si="77"/>
        <v>0</v>
      </c>
      <c r="I288" s="67">
        <f t="shared" si="78"/>
        <v>0</v>
      </c>
      <c r="J288" s="68">
        <f t="shared" si="79"/>
        <v>0</v>
      </c>
      <c r="K288" s="67">
        <f t="shared" si="80"/>
        <v>0</v>
      </c>
      <c r="L288" s="105"/>
      <c r="M288" s="5"/>
      <c r="N288" s="5"/>
      <c r="O288" s="2"/>
      <c r="P288" s="2"/>
      <c r="Q288" s="2"/>
      <c r="R288" s="2"/>
      <c r="S288" s="2"/>
    </row>
    <row r="289" spans="1:19" x14ac:dyDescent="0.2">
      <c r="A289" s="61">
        <f t="shared" ref="A289:B289" si="90">A141</f>
        <v>0</v>
      </c>
      <c r="B289" s="91">
        <f t="shared" si="90"/>
        <v>0</v>
      </c>
      <c r="C289" s="62">
        <f t="shared" si="71"/>
        <v>0</v>
      </c>
      <c r="D289" s="63">
        <f t="shared" si="72"/>
        <v>0</v>
      </c>
      <c r="E289" s="63">
        <f t="shared" si="74"/>
        <v>0</v>
      </c>
      <c r="F289" s="64">
        <f t="shared" si="75"/>
        <v>0</v>
      </c>
      <c r="G289" s="65">
        <f t="shared" si="76"/>
        <v>0</v>
      </c>
      <c r="H289" s="66">
        <f t="shared" si="77"/>
        <v>0</v>
      </c>
      <c r="I289" s="67">
        <f t="shared" si="78"/>
        <v>0</v>
      </c>
      <c r="J289" s="68">
        <f t="shared" si="79"/>
        <v>0</v>
      </c>
      <c r="K289" s="67">
        <f t="shared" si="80"/>
        <v>0</v>
      </c>
      <c r="L289" s="105"/>
      <c r="M289" s="5"/>
      <c r="N289" s="5"/>
      <c r="O289" s="2"/>
      <c r="P289" s="2"/>
      <c r="Q289" s="2"/>
      <c r="R289" s="2"/>
      <c r="S289" s="2"/>
    </row>
    <row r="290" spans="1:19" x14ac:dyDescent="0.2">
      <c r="A290" s="61">
        <f t="shared" ref="A290:B290" si="91">A142</f>
        <v>0</v>
      </c>
      <c r="B290" s="91">
        <f t="shared" si="91"/>
        <v>0</v>
      </c>
      <c r="C290" s="62">
        <f t="shared" si="71"/>
        <v>0</v>
      </c>
      <c r="D290" s="63">
        <f t="shared" si="72"/>
        <v>0</v>
      </c>
      <c r="E290" s="63">
        <f t="shared" si="74"/>
        <v>0</v>
      </c>
      <c r="F290" s="64">
        <f t="shared" si="75"/>
        <v>0</v>
      </c>
      <c r="G290" s="65">
        <f t="shared" si="76"/>
        <v>0</v>
      </c>
      <c r="H290" s="66">
        <f t="shared" si="77"/>
        <v>0</v>
      </c>
      <c r="I290" s="67">
        <f t="shared" si="78"/>
        <v>0</v>
      </c>
      <c r="J290" s="68">
        <f t="shared" si="79"/>
        <v>0</v>
      </c>
      <c r="K290" s="67">
        <f t="shared" si="80"/>
        <v>0</v>
      </c>
      <c r="L290" s="105"/>
      <c r="M290" s="5"/>
      <c r="N290" s="5"/>
      <c r="O290" s="2"/>
      <c r="P290" s="2"/>
      <c r="Q290" s="2"/>
      <c r="R290" s="2"/>
      <c r="S290" s="2"/>
    </row>
    <row r="291" spans="1:19" x14ac:dyDescent="0.2">
      <c r="A291" s="61">
        <f t="shared" ref="A291:B291" si="92">A143</f>
        <v>0</v>
      </c>
      <c r="B291" s="91">
        <f t="shared" si="92"/>
        <v>0</v>
      </c>
      <c r="C291" s="62">
        <f t="shared" si="71"/>
        <v>0</v>
      </c>
      <c r="D291" s="63">
        <f t="shared" si="72"/>
        <v>0</v>
      </c>
      <c r="E291" s="63">
        <f t="shared" si="74"/>
        <v>0</v>
      </c>
      <c r="F291" s="64">
        <f t="shared" si="75"/>
        <v>0</v>
      </c>
      <c r="G291" s="65">
        <f t="shared" si="76"/>
        <v>0</v>
      </c>
      <c r="H291" s="66">
        <f t="shared" si="77"/>
        <v>0</v>
      </c>
      <c r="I291" s="67">
        <f t="shared" si="78"/>
        <v>0</v>
      </c>
      <c r="J291" s="68">
        <f t="shared" si="79"/>
        <v>0</v>
      </c>
      <c r="K291" s="67">
        <f t="shared" si="80"/>
        <v>0</v>
      </c>
      <c r="L291" s="105"/>
      <c r="M291" s="5"/>
      <c r="N291" s="5"/>
      <c r="O291" s="2"/>
      <c r="P291" s="2"/>
      <c r="Q291" s="2"/>
      <c r="R291" s="2"/>
      <c r="S291" s="2"/>
    </row>
    <row r="292" spans="1:19" x14ac:dyDescent="0.2">
      <c r="A292" s="61">
        <f t="shared" ref="A292:B292" si="93">A144</f>
        <v>0</v>
      </c>
      <c r="B292" s="91">
        <f t="shared" si="93"/>
        <v>0</v>
      </c>
      <c r="C292" s="62">
        <f t="shared" si="71"/>
        <v>0</v>
      </c>
      <c r="D292" s="63">
        <f t="shared" si="72"/>
        <v>0</v>
      </c>
      <c r="E292" s="63">
        <f t="shared" si="74"/>
        <v>0</v>
      </c>
      <c r="F292" s="64">
        <f t="shared" si="75"/>
        <v>0</v>
      </c>
      <c r="G292" s="65">
        <f t="shared" si="76"/>
        <v>0</v>
      </c>
      <c r="H292" s="66">
        <f t="shared" si="77"/>
        <v>0</v>
      </c>
      <c r="I292" s="67">
        <f t="shared" si="78"/>
        <v>0</v>
      </c>
      <c r="J292" s="68">
        <f t="shared" si="79"/>
        <v>0</v>
      </c>
      <c r="K292" s="67">
        <f t="shared" si="80"/>
        <v>0</v>
      </c>
      <c r="L292" s="105"/>
      <c r="M292" s="5"/>
      <c r="N292" s="5"/>
      <c r="O292" s="2"/>
      <c r="P292" s="2"/>
      <c r="Q292" s="2"/>
      <c r="R292" s="2"/>
      <c r="S292" s="2"/>
    </row>
    <row r="293" spans="1:19" x14ac:dyDescent="0.2">
      <c r="A293" s="61">
        <f t="shared" ref="A293:B293" si="94">A145</f>
        <v>0</v>
      </c>
      <c r="B293" s="91">
        <f t="shared" si="94"/>
        <v>0</v>
      </c>
      <c r="C293" s="62">
        <f t="shared" si="71"/>
        <v>0</v>
      </c>
      <c r="D293" s="63">
        <f t="shared" si="72"/>
        <v>0</v>
      </c>
      <c r="E293" s="63">
        <f t="shared" si="74"/>
        <v>0</v>
      </c>
      <c r="F293" s="64">
        <f t="shared" si="75"/>
        <v>0</v>
      </c>
      <c r="G293" s="65">
        <f t="shared" si="76"/>
        <v>0</v>
      </c>
      <c r="H293" s="66">
        <f t="shared" si="77"/>
        <v>0</v>
      </c>
      <c r="I293" s="67">
        <f t="shared" si="78"/>
        <v>0</v>
      </c>
      <c r="J293" s="68">
        <f t="shared" si="79"/>
        <v>0</v>
      </c>
      <c r="K293" s="67">
        <f t="shared" si="80"/>
        <v>0</v>
      </c>
      <c r="L293" s="105"/>
      <c r="M293" s="5"/>
      <c r="N293" s="5"/>
      <c r="O293" s="2"/>
      <c r="P293" s="2"/>
      <c r="Q293" s="2"/>
      <c r="R293" s="2"/>
      <c r="S293" s="2"/>
    </row>
    <row r="294" spans="1:19" x14ac:dyDescent="0.2">
      <c r="A294" s="61">
        <f t="shared" ref="A294:B294" si="95">A146</f>
        <v>0</v>
      </c>
      <c r="B294" s="91">
        <f t="shared" si="95"/>
        <v>0</v>
      </c>
      <c r="C294" s="62">
        <f t="shared" si="71"/>
        <v>0</v>
      </c>
      <c r="D294" s="63">
        <f t="shared" si="72"/>
        <v>0</v>
      </c>
      <c r="E294" s="63">
        <f t="shared" si="74"/>
        <v>0</v>
      </c>
      <c r="F294" s="64">
        <f t="shared" si="75"/>
        <v>0</v>
      </c>
      <c r="G294" s="65">
        <f t="shared" si="76"/>
        <v>0</v>
      </c>
      <c r="H294" s="66">
        <f t="shared" si="77"/>
        <v>0</v>
      </c>
      <c r="I294" s="67">
        <f t="shared" si="78"/>
        <v>0</v>
      </c>
      <c r="J294" s="68">
        <f t="shared" si="79"/>
        <v>0</v>
      </c>
      <c r="K294" s="67">
        <f t="shared" si="80"/>
        <v>0</v>
      </c>
      <c r="L294" s="105"/>
      <c r="M294" s="5"/>
      <c r="N294" s="5"/>
      <c r="O294" s="2"/>
      <c r="P294" s="2"/>
      <c r="Q294" s="2"/>
      <c r="R294" s="2"/>
      <c r="S294" s="2"/>
    </row>
    <row r="295" spans="1:19" x14ac:dyDescent="0.2">
      <c r="A295" s="61">
        <f t="shared" ref="A295:B295" si="96">A147</f>
        <v>0</v>
      </c>
      <c r="B295" s="91">
        <f t="shared" si="96"/>
        <v>0</v>
      </c>
      <c r="C295" s="62">
        <f t="shared" si="71"/>
        <v>0</v>
      </c>
      <c r="D295" s="63">
        <f t="shared" si="72"/>
        <v>0</v>
      </c>
      <c r="E295" s="63">
        <f t="shared" si="74"/>
        <v>0</v>
      </c>
      <c r="F295" s="64">
        <f t="shared" si="75"/>
        <v>0</v>
      </c>
      <c r="G295" s="65">
        <f t="shared" si="76"/>
        <v>0</v>
      </c>
      <c r="H295" s="66">
        <f t="shared" si="77"/>
        <v>0</v>
      </c>
      <c r="I295" s="67">
        <f t="shared" si="78"/>
        <v>0</v>
      </c>
      <c r="J295" s="68">
        <f t="shared" si="79"/>
        <v>0</v>
      </c>
      <c r="K295" s="67">
        <f t="shared" si="80"/>
        <v>0</v>
      </c>
      <c r="L295" s="105"/>
      <c r="M295" s="5"/>
      <c r="N295" s="5"/>
      <c r="O295" s="2"/>
      <c r="P295" s="2"/>
      <c r="Q295" s="2"/>
      <c r="R295" s="2"/>
      <c r="S295" s="2"/>
    </row>
    <row r="296" spans="1:19" x14ac:dyDescent="0.2">
      <c r="A296" s="61">
        <f t="shared" ref="A296:B296" si="97">A148</f>
        <v>0</v>
      </c>
      <c r="B296" s="91">
        <f t="shared" si="97"/>
        <v>0</v>
      </c>
      <c r="C296" s="62">
        <f t="shared" si="71"/>
        <v>0</v>
      </c>
      <c r="D296" s="63">
        <f t="shared" si="72"/>
        <v>0</v>
      </c>
      <c r="E296" s="63">
        <f t="shared" si="74"/>
        <v>0</v>
      </c>
      <c r="F296" s="64">
        <f t="shared" si="75"/>
        <v>0</v>
      </c>
      <c r="G296" s="65">
        <f t="shared" si="76"/>
        <v>0</v>
      </c>
      <c r="H296" s="66">
        <f t="shared" si="77"/>
        <v>0</v>
      </c>
      <c r="I296" s="67">
        <f t="shared" si="78"/>
        <v>0</v>
      </c>
      <c r="J296" s="68">
        <f t="shared" si="79"/>
        <v>0</v>
      </c>
      <c r="K296" s="67">
        <f t="shared" si="80"/>
        <v>0</v>
      </c>
      <c r="L296" s="105"/>
      <c r="M296" s="5"/>
      <c r="N296" s="5"/>
      <c r="O296" s="2"/>
      <c r="P296" s="2"/>
      <c r="Q296" s="2"/>
      <c r="R296" s="2"/>
      <c r="S296" s="2"/>
    </row>
    <row r="297" spans="1:19" x14ac:dyDescent="0.2">
      <c r="A297" s="61">
        <f t="shared" ref="A297:B297" si="98">A149</f>
        <v>0</v>
      </c>
      <c r="B297" s="91">
        <f t="shared" si="98"/>
        <v>0</v>
      </c>
      <c r="C297" s="62">
        <f t="shared" si="71"/>
        <v>0</v>
      </c>
      <c r="D297" s="63">
        <f t="shared" si="72"/>
        <v>0</v>
      </c>
      <c r="E297" s="63">
        <f>(C149*D297)</f>
        <v>0</v>
      </c>
      <c r="F297" s="64">
        <f>$F$298*C149</f>
        <v>0</v>
      </c>
      <c r="G297" s="65">
        <f>IF(H149=0,0,F297/H149)</f>
        <v>0</v>
      </c>
      <c r="H297" s="66">
        <f>IF(H149=0,0,$M$23*C149/H149)</f>
        <v>0</v>
      </c>
      <c r="I297" s="67">
        <f>H297*H149</f>
        <v>0</v>
      </c>
      <c r="J297" s="68">
        <f t="shared" si="79"/>
        <v>0</v>
      </c>
      <c r="K297" s="67">
        <f>IF($K$17=0,0,H297/$K$17)</f>
        <v>0</v>
      </c>
      <c r="L297" s="105"/>
      <c r="M297" s="5"/>
      <c r="N297" s="5"/>
      <c r="O297" s="2"/>
      <c r="P297" s="2"/>
      <c r="Q297" s="2"/>
      <c r="R297" s="2"/>
      <c r="S297" s="2"/>
    </row>
    <row r="298" spans="1:19" x14ac:dyDescent="0.2">
      <c r="A298" s="178" t="s">
        <v>16</v>
      </c>
      <c r="B298" s="179"/>
      <c r="C298" s="180"/>
      <c r="D298" s="78" t="s">
        <v>52</v>
      </c>
      <c r="E298" s="79">
        <f>SUM(E154:E297)</f>
        <v>0</v>
      </c>
      <c r="F298" s="80">
        <f>IF(E298=0,0,M22/E298)</f>
        <v>0</v>
      </c>
      <c r="G298" s="81">
        <f>SUM(G154:G271)</f>
        <v>0</v>
      </c>
      <c r="H298" s="82">
        <f>SUM(H154:H271)</f>
        <v>0</v>
      </c>
      <c r="I298" s="83">
        <f>SUM(I154:I271)</f>
        <v>0</v>
      </c>
      <c r="J298" s="83">
        <f>SUM(J154:J271)</f>
        <v>0</v>
      </c>
      <c r="K298" s="82">
        <f>SUM(K154:K271)</f>
        <v>0</v>
      </c>
      <c r="L298" s="105"/>
      <c r="M298" s="5"/>
      <c r="N298" s="23"/>
      <c r="O298" s="2"/>
      <c r="P298" s="2"/>
      <c r="Q298" s="2"/>
      <c r="R298" s="2"/>
      <c r="S298" s="2"/>
    </row>
    <row r="299" spans="1:19" x14ac:dyDescent="0.2">
      <c r="A299" s="2"/>
      <c r="B299" s="2"/>
      <c r="C299" s="2"/>
      <c r="D299" s="2"/>
      <c r="E299" s="2"/>
      <c r="F299" s="2"/>
      <c r="G299" s="2"/>
      <c r="H299" s="2"/>
      <c r="I299" s="2"/>
      <c r="J299" s="5"/>
      <c r="K299" s="2"/>
      <c r="L299" s="2"/>
      <c r="M299" s="2"/>
      <c r="N299" s="2"/>
      <c r="O299" s="2"/>
      <c r="P299" s="2"/>
      <c r="Q299" s="2"/>
      <c r="R299" s="2"/>
      <c r="S299" s="2"/>
    </row>
    <row r="300" spans="1:19" x14ac:dyDescent="0.2">
      <c r="N300" s="106"/>
    </row>
    <row r="301" spans="1:19" x14ac:dyDescent="0.2">
      <c r="F301" s="85"/>
      <c r="H301" s="24"/>
    </row>
    <row r="302" spans="1:19" x14ac:dyDescent="0.2">
      <c r="H302" s="24"/>
    </row>
    <row r="303" spans="1:19" x14ac:dyDescent="0.2">
      <c r="H303" s="24"/>
    </row>
    <row r="464" spans="7:14" s="3" customFormat="1" x14ac:dyDescent="0.2">
      <c r="G464" s="147"/>
      <c r="H464" s="147"/>
      <c r="I464" s="147"/>
      <c r="J464" s="51"/>
      <c r="K464" s="147"/>
      <c r="L464" s="147"/>
      <c r="M464" s="147"/>
      <c r="N464" s="147"/>
    </row>
    <row r="465" spans="4:14" x14ac:dyDescent="0.2">
      <c r="D465" s="3"/>
      <c r="F465" s="3"/>
      <c r="G465" s="147"/>
      <c r="H465" s="147"/>
      <c r="I465" s="147"/>
      <c r="J465" s="51"/>
      <c r="K465" s="147"/>
      <c r="L465" s="147"/>
      <c r="M465" s="147"/>
      <c r="N465" s="147"/>
    </row>
    <row r="466" spans="4:14" x14ac:dyDescent="0.2">
      <c r="D466" s="3"/>
      <c r="F466" s="3"/>
      <c r="G466" s="147"/>
      <c r="H466" s="147"/>
      <c r="I466" s="147"/>
      <c r="J466" s="51"/>
      <c r="K466" s="147"/>
      <c r="L466" s="147"/>
      <c r="M466" s="147"/>
      <c r="N466" s="147"/>
    </row>
    <row r="467" spans="4:14" x14ac:dyDescent="0.2">
      <c r="D467" s="3"/>
      <c r="F467" s="3"/>
      <c r="G467" s="147"/>
      <c r="H467" s="147"/>
      <c r="I467" s="147"/>
      <c r="J467" s="51"/>
      <c r="K467" s="147"/>
      <c r="L467" s="147"/>
      <c r="M467" s="147"/>
      <c r="N467" s="147"/>
    </row>
    <row r="468" spans="4:14" x14ac:dyDescent="0.2">
      <c r="D468" s="3"/>
      <c r="F468" s="3"/>
      <c r="G468" s="147"/>
      <c r="H468" s="147"/>
      <c r="I468" s="147"/>
      <c r="J468" s="51"/>
      <c r="K468" s="147"/>
      <c r="L468" s="147"/>
      <c r="M468" s="147"/>
      <c r="N468" s="147"/>
    </row>
    <row r="469" spans="4:14" x14ac:dyDescent="0.2">
      <c r="D469" s="3"/>
      <c r="F469" s="3"/>
      <c r="G469" s="147"/>
      <c r="H469" s="147"/>
      <c r="I469" s="147"/>
      <c r="J469" s="51"/>
      <c r="K469" s="147"/>
      <c r="L469" s="147"/>
      <c r="M469" s="147"/>
      <c r="N469" s="147"/>
    </row>
    <row r="470" spans="4:14" x14ac:dyDescent="0.2">
      <c r="D470" s="3"/>
      <c r="F470" s="3"/>
      <c r="G470" s="147"/>
      <c r="H470" s="147"/>
      <c r="I470" s="147"/>
      <c r="J470" s="51"/>
      <c r="K470" s="147"/>
      <c r="L470" s="147"/>
      <c r="M470" s="147"/>
      <c r="N470" s="147"/>
    </row>
    <row r="471" spans="4:14" x14ac:dyDescent="0.2">
      <c r="D471" s="3"/>
      <c r="F471" s="3"/>
      <c r="G471" s="147"/>
      <c r="H471" s="147"/>
      <c r="I471" s="147"/>
      <c r="J471" s="51"/>
      <c r="K471" s="147"/>
      <c r="L471" s="147"/>
      <c r="M471" s="147"/>
      <c r="N471" s="147"/>
    </row>
    <row r="472" spans="4:14" x14ac:dyDescent="0.2">
      <c r="D472" s="3"/>
      <c r="F472" s="3"/>
      <c r="G472" s="147"/>
      <c r="H472" s="147"/>
      <c r="I472" s="147"/>
      <c r="J472" s="51"/>
      <c r="K472" s="147"/>
      <c r="L472" s="147"/>
      <c r="M472" s="147"/>
      <c r="N472" s="147"/>
    </row>
    <row r="473" spans="4:14" x14ac:dyDescent="0.2">
      <c r="D473" s="3"/>
      <c r="F473" s="3"/>
      <c r="G473" s="147"/>
      <c r="H473" s="147"/>
      <c r="I473" s="147"/>
      <c r="J473" s="51"/>
      <c r="K473" s="147"/>
      <c r="L473" s="147"/>
      <c r="M473" s="147"/>
      <c r="N473" s="147"/>
    </row>
    <row r="474" spans="4:14" x14ac:dyDescent="0.2">
      <c r="D474" s="3"/>
      <c r="F474" s="3"/>
      <c r="G474" s="147"/>
      <c r="H474" s="147"/>
      <c r="I474" s="147"/>
      <c r="J474" s="51"/>
      <c r="K474" s="147"/>
      <c r="L474" s="147"/>
      <c r="M474" s="147"/>
      <c r="N474" s="147"/>
    </row>
    <row r="475" spans="4:14" x14ac:dyDescent="0.2">
      <c r="D475" s="3"/>
      <c r="F475" s="3"/>
      <c r="G475" s="147"/>
      <c r="H475" s="147"/>
      <c r="I475" s="147"/>
      <c r="J475" s="51"/>
      <c r="K475" s="147"/>
      <c r="L475" s="147"/>
      <c r="M475" s="147"/>
      <c r="N475" s="147"/>
    </row>
    <row r="476" spans="4:14" x14ac:dyDescent="0.2">
      <c r="D476" s="3"/>
      <c r="F476" s="3"/>
      <c r="G476" s="147"/>
      <c r="H476" s="147"/>
      <c r="I476" s="147"/>
      <c r="J476" s="51"/>
      <c r="K476" s="147"/>
      <c r="L476" s="147"/>
      <c r="M476" s="147"/>
      <c r="N476" s="147"/>
    </row>
    <row r="477" spans="4:14" x14ac:dyDescent="0.2">
      <c r="D477" s="3"/>
      <c r="F477" s="3"/>
      <c r="G477" s="147"/>
      <c r="H477" s="147"/>
      <c r="I477" s="147"/>
      <c r="J477" s="51"/>
      <c r="K477" s="147"/>
      <c r="L477" s="147"/>
      <c r="M477" s="147"/>
      <c r="N477" s="147"/>
    </row>
    <row r="478" spans="4:14" x14ac:dyDescent="0.2">
      <c r="D478" s="3"/>
      <c r="F478" s="3"/>
      <c r="G478" s="147"/>
      <c r="H478" s="147"/>
      <c r="I478" s="147"/>
      <c r="J478" s="51"/>
      <c r="K478" s="147"/>
      <c r="L478" s="147"/>
      <c r="M478" s="147"/>
      <c r="N478" s="147"/>
    </row>
    <row r="479" spans="4:14" x14ac:dyDescent="0.2">
      <c r="D479" s="3"/>
      <c r="F479" s="3"/>
      <c r="G479" s="147"/>
      <c r="H479" s="147"/>
      <c r="I479" s="147"/>
      <c r="J479" s="51"/>
      <c r="K479" s="147"/>
      <c r="L479" s="147"/>
      <c r="M479" s="147"/>
      <c r="N479" s="147"/>
    </row>
    <row r="480" spans="4:14" x14ac:dyDescent="0.2">
      <c r="D480" s="3"/>
      <c r="F480" s="3"/>
      <c r="G480" s="147"/>
      <c r="H480" s="147"/>
      <c r="I480" s="147"/>
      <c r="J480" s="51"/>
      <c r="K480" s="147"/>
      <c r="L480" s="147"/>
      <c r="M480" s="147"/>
      <c r="N480" s="147"/>
    </row>
    <row r="481" spans="4:14" x14ac:dyDescent="0.2">
      <c r="D481" s="3"/>
      <c r="F481" s="3"/>
      <c r="G481" s="147"/>
      <c r="H481" s="147"/>
      <c r="I481" s="147"/>
      <c r="J481" s="51"/>
      <c r="K481" s="147"/>
      <c r="L481" s="147"/>
      <c r="M481" s="147"/>
      <c r="N481" s="147"/>
    </row>
    <row r="482" spans="4:14" x14ac:dyDescent="0.2">
      <c r="D482" s="3"/>
      <c r="F482" s="3"/>
      <c r="G482" s="147"/>
      <c r="H482" s="147"/>
      <c r="I482" s="147"/>
      <c r="J482" s="51"/>
      <c r="K482" s="147"/>
      <c r="L482" s="147"/>
      <c r="M482" s="147"/>
      <c r="N482" s="147"/>
    </row>
    <row r="483" spans="4:14" x14ac:dyDescent="0.2">
      <c r="D483" s="3"/>
      <c r="F483" s="3"/>
      <c r="G483" s="147"/>
      <c r="H483" s="147"/>
      <c r="I483" s="147"/>
      <c r="J483" s="51"/>
      <c r="K483" s="147"/>
      <c r="L483" s="147"/>
      <c r="M483" s="147"/>
      <c r="N483" s="147"/>
    </row>
    <row r="484" spans="4:14" x14ac:dyDescent="0.2">
      <c r="D484" s="3"/>
      <c r="F484" s="3"/>
      <c r="G484" s="147"/>
      <c r="H484" s="147"/>
      <c r="I484" s="147"/>
      <c r="J484" s="51"/>
      <c r="K484" s="147"/>
      <c r="L484" s="147"/>
      <c r="M484" s="147"/>
      <c r="N484" s="147"/>
    </row>
    <row r="485" spans="4:14" x14ac:dyDescent="0.2">
      <c r="D485" s="3"/>
      <c r="F485" s="3"/>
      <c r="G485" s="147"/>
      <c r="H485" s="147"/>
      <c r="I485" s="147"/>
      <c r="J485" s="51"/>
      <c r="K485" s="147"/>
      <c r="L485" s="147"/>
      <c r="M485" s="147"/>
      <c r="N485" s="147"/>
    </row>
    <row r="486" spans="4:14" x14ac:dyDescent="0.2">
      <c r="D486" s="3"/>
      <c r="F486" s="3"/>
      <c r="G486" s="147"/>
      <c r="H486" s="147"/>
      <c r="I486" s="147"/>
      <c r="J486" s="51"/>
      <c r="K486" s="147"/>
      <c r="L486" s="147"/>
      <c r="M486" s="147"/>
      <c r="N486" s="147"/>
    </row>
    <row r="487" spans="4:14" x14ac:dyDescent="0.2">
      <c r="D487" s="3"/>
      <c r="F487" s="3"/>
      <c r="G487" s="147"/>
      <c r="H487" s="147"/>
      <c r="I487" s="147"/>
      <c r="J487" s="51"/>
      <c r="K487" s="147"/>
      <c r="L487" s="147"/>
      <c r="M487" s="147"/>
      <c r="N487" s="147"/>
    </row>
    <row r="488" spans="4:14" x14ac:dyDescent="0.2">
      <c r="D488" s="3"/>
      <c r="F488" s="3"/>
      <c r="G488" s="147"/>
      <c r="H488" s="147"/>
      <c r="I488" s="147"/>
      <c r="J488" s="51"/>
      <c r="K488" s="147"/>
      <c r="L488" s="147"/>
      <c r="M488" s="147"/>
      <c r="N488" s="147"/>
    </row>
    <row r="489" spans="4:14" x14ac:dyDescent="0.2">
      <c r="D489" s="3"/>
      <c r="F489" s="3"/>
      <c r="G489" s="147"/>
      <c r="H489" s="147"/>
      <c r="I489" s="147"/>
      <c r="J489" s="51"/>
      <c r="K489" s="147"/>
      <c r="L489" s="147"/>
      <c r="M489" s="147"/>
      <c r="N489" s="147"/>
    </row>
    <row r="490" spans="4:14" x14ac:dyDescent="0.2">
      <c r="D490" s="3"/>
      <c r="F490" s="3"/>
      <c r="G490" s="147"/>
      <c r="H490" s="147"/>
      <c r="I490" s="147"/>
      <c r="J490" s="51"/>
      <c r="K490" s="147"/>
      <c r="L490" s="147"/>
      <c r="M490" s="147"/>
      <c r="N490" s="147"/>
    </row>
    <row r="491" spans="4:14" x14ac:dyDescent="0.2">
      <c r="D491" s="3"/>
      <c r="F491" s="3"/>
      <c r="G491" s="147"/>
      <c r="H491" s="147"/>
      <c r="I491" s="147"/>
      <c r="J491" s="51"/>
      <c r="K491" s="147"/>
      <c r="L491" s="147"/>
      <c r="M491" s="147"/>
      <c r="N491" s="147"/>
    </row>
    <row r="492" spans="4:14" x14ac:dyDescent="0.2">
      <c r="D492" s="3"/>
      <c r="F492" s="3"/>
      <c r="G492" s="147"/>
      <c r="H492" s="147"/>
      <c r="I492" s="147"/>
      <c r="J492" s="51"/>
      <c r="K492" s="147"/>
      <c r="L492" s="147"/>
      <c r="M492" s="147"/>
      <c r="N492" s="147"/>
    </row>
    <row r="493" spans="4:14" x14ac:dyDescent="0.2">
      <c r="D493" s="3"/>
      <c r="F493" s="3"/>
      <c r="G493" s="147"/>
      <c r="H493" s="147"/>
      <c r="I493" s="147"/>
      <c r="J493" s="51"/>
      <c r="K493" s="147"/>
      <c r="L493" s="147"/>
      <c r="M493" s="147"/>
      <c r="N493" s="147"/>
    </row>
    <row r="494" spans="4:14" x14ac:dyDescent="0.2">
      <c r="D494" s="3"/>
      <c r="F494" s="3"/>
      <c r="G494" s="147"/>
      <c r="H494" s="147"/>
      <c r="I494" s="147"/>
      <c r="J494" s="51"/>
      <c r="K494" s="147"/>
      <c r="L494" s="147"/>
      <c r="M494" s="147"/>
      <c r="N494" s="147"/>
    </row>
    <row r="495" spans="4:14" x14ac:dyDescent="0.2">
      <c r="D495" s="3"/>
      <c r="F495" s="3"/>
      <c r="G495" s="147"/>
      <c r="H495" s="147"/>
      <c r="I495" s="147"/>
      <c r="J495" s="51"/>
      <c r="K495" s="147"/>
      <c r="L495" s="147"/>
      <c r="M495" s="147"/>
      <c r="N495" s="147"/>
    </row>
    <row r="496" spans="4:14" x14ac:dyDescent="0.2">
      <c r="D496" s="3"/>
      <c r="F496" s="3"/>
      <c r="G496" s="147"/>
      <c r="H496" s="147"/>
      <c r="I496" s="147"/>
      <c r="J496" s="51"/>
      <c r="K496" s="147"/>
      <c r="L496" s="147"/>
      <c r="M496" s="147"/>
      <c r="N496" s="147"/>
    </row>
    <row r="497" spans="4:14" x14ac:dyDescent="0.2">
      <c r="D497" s="3"/>
      <c r="F497" s="3"/>
      <c r="G497" s="147"/>
      <c r="H497" s="147"/>
      <c r="I497" s="147"/>
      <c r="J497" s="51"/>
      <c r="K497" s="147"/>
      <c r="L497" s="147"/>
      <c r="M497" s="147"/>
      <c r="N497" s="147"/>
    </row>
    <row r="498" spans="4:14" x14ac:dyDescent="0.2">
      <c r="D498" s="3"/>
      <c r="F498" s="3"/>
      <c r="G498" s="147"/>
      <c r="H498" s="147"/>
      <c r="I498" s="147"/>
      <c r="J498" s="51"/>
      <c r="K498" s="147"/>
      <c r="L498" s="147"/>
      <c r="M498" s="147"/>
      <c r="N498" s="147"/>
    </row>
    <row r="499" spans="4:14" x14ac:dyDescent="0.2">
      <c r="D499" s="3"/>
      <c r="F499" s="3"/>
      <c r="G499" s="147"/>
      <c r="H499" s="147"/>
      <c r="I499" s="147"/>
      <c r="J499" s="51"/>
      <c r="K499" s="147"/>
      <c r="L499" s="147"/>
      <c r="M499" s="147"/>
      <c r="N499" s="147"/>
    </row>
    <row r="500" spans="4:14" x14ac:dyDescent="0.2">
      <c r="D500" s="3"/>
      <c r="F500" s="3"/>
      <c r="G500" s="147"/>
      <c r="H500" s="147"/>
      <c r="I500" s="147"/>
      <c r="J500" s="51"/>
      <c r="K500" s="147"/>
      <c r="L500" s="147"/>
      <c r="M500" s="147"/>
      <c r="N500" s="147"/>
    </row>
    <row r="501" spans="4:14" x14ac:dyDescent="0.2">
      <c r="D501" s="3"/>
      <c r="F501" s="3"/>
      <c r="G501" s="147"/>
      <c r="H501" s="147"/>
      <c r="I501" s="147"/>
      <c r="J501" s="51"/>
      <c r="K501" s="147"/>
      <c r="L501" s="147"/>
      <c r="M501" s="147"/>
      <c r="N501" s="147"/>
    </row>
    <row r="502" spans="4:14" x14ac:dyDescent="0.2">
      <c r="D502" s="3"/>
      <c r="F502" s="3"/>
      <c r="G502" s="147"/>
      <c r="H502" s="147"/>
      <c r="I502" s="147"/>
      <c r="J502" s="51"/>
      <c r="K502" s="147"/>
      <c r="L502" s="147"/>
      <c r="M502" s="147"/>
      <c r="N502" s="147"/>
    </row>
  </sheetData>
  <mergeCells count="55">
    <mergeCell ref="I29:L29"/>
    <mergeCell ref="I22:J22"/>
    <mergeCell ref="L21:M21"/>
    <mergeCell ref="I21:J21"/>
    <mergeCell ref="I20:J20"/>
    <mergeCell ref="I15:I16"/>
    <mergeCell ref="J14:M14"/>
    <mergeCell ref="I24:J24"/>
    <mergeCell ref="I26:J26"/>
    <mergeCell ref="I27:J27"/>
    <mergeCell ref="I25:J25"/>
    <mergeCell ref="I43:K43"/>
    <mergeCell ref="L43:M43"/>
    <mergeCell ref="I44:K44"/>
    <mergeCell ref="I45:K45"/>
    <mergeCell ref="I31:K31"/>
    <mergeCell ref="J50:M50"/>
    <mergeCell ref="J49:M49"/>
    <mergeCell ref="J48:M48"/>
    <mergeCell ref="I48:I51"/>
    <mergeCell ref="I46:K46"/>
    <mergeCell ref="H152:K152"/>
    <mergeCell ref="F152:G152"/>
    <mergeCell ref="A298:C298"/>
    <mergeCell ref="C152:D152"/>
    <mergeCell ref="I55:I59"/>
    <mergeCell ref="J59:K59"/>
    <mergeCell ref="J58:K58"/>
    <mergeCell ref="J57:K57"/>
    <mergeCell ref="J56:K56"/>
    <mergeCell ref="J55:K55"/>
    <mergeCell ref="A1:M1"/>
    <mergeCell ref="A3:A4"/>
    <mergeCell ref="C3:C4"/>
    <mergeCell ref="D3:E3"/>
    <mergeCell ref="F3:H3"/>
    <mergeCell ref="I3:L3"/>
    <mergeCell ref="B3:B4"/>
    <mergeCell ref="D2:F2"/>
    <mergeCell ref="I32:K32"/>
    <mergeCell ref="I42:K42"/>
    <mergeCell ref="L42:M42"/>
    <mergeCell ref="I33:K33"/>
    <mergeCell ref="I11:M11"/>
    <mergeCell ref="I23:J23"/>
    <mergeCell ref="I34:K34"/>
    <mergeCell ref="I38:K38"/>
    <mergeCell ref="I39:K39"/>
    <mergeCell ref="I40:K40"/>
    <mergeCell ref="I41:K41"/>
    <mergeCell ref="I30:K30"/>
    <mergeCell ref="I13:J13"/>
    <mergeCell ref="I19:J19"/>
    <mergeCell ref="I18:J18"/>
    <mergeCell ref="I17:J17"/>
  </mergeCells>
  <pageMargins left="0.11811023622047245" right="0.11811023622047245" top="0.19685039370078741" bottom="0.55118110236220474" header="0.15748031496062992" footer="0.51181102362204722"/>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
  <sheetViews>
    <sheetView workbookViewId="0">
      <selection activeCell="B29" sqref="B29"/>
    </sheetView>
  </sheetViews>
  <sheetFormatPr defaultRowHeight="11.25" x14ac:dyDescent="0.2"/>
  <cols>
    <col min="1" max="1" width="6.140625" style="3" customWidth="1"/>
    <col min="2" max="2" width="11.5703125" style="3" bestFit="1" customWidth="1"/>
    <col min="3" max="3" width="11.7109375" style="84" bestFit="1" customWidth="1"/>
    <col min="4" max="4" width="11.7109375" style="3" bestFit="1" customWidth="1"/>
    <col min="5" max="5" width="11.7109375" style="26" bestFit="1" customWidth="1"/>
    <col min="6" max="6" width="9.7109375" style="3" bestFit="1" customWidth="1"/>
    <col min="7" max="7" width="8.7109375" style="3" bestFit="1" customWidth="1"/>
    <col min="8" max="8" width="12.28515625" style="3" customWidth="1"/>
    <col min="9" max="9" width="11.5703125" style="26" bestFit="1" customWidth="1"/>
    <col min="10" max="10" width="14.28515625" style="3" bestFit="1" customWidth="1"/>
    <col min="11" max="12" width="13" style="3" customWidth="1"/>
    <col min="13" max="13" width="14.7109375" style="3" customWidth="1"/>
    <col min="14" max="14" width="2.7109375" style="3" customWidth="1"/>
    <col min="15" max="18" width="10.42578125" style="3" customWidth="1"/>
    <col min="19" max="19" width="9.5703125" style="3" customWidth="1" collapsed="1"/>
    <col min="20" max="20" width="9.5703125" style="3" customWidth="1"/>
    <col min="21" max="24" width="10.42578125" style="3" customWidth="1"/>
    <col min="25" max="26" width="9.5703125" style="3" customWidth="1"/>
    <col min="27" max="16384" width="9.140625" style="3"/>
  </cols>
  <sheetData>
    <row r="1" spans="1:13" ht="18" x14ac:dyDescent="0.25">
      <c r="A1" s="215"/>
      <c r="B1" s="215"/>
      <c r="C1" s="215"/>
      <c r="D1" s="215"/>
      <c r="E1" s="215"/>
    </row>
    <row r="2" spans="1:13" x14ac:dyDescent="0.2">
      <c r="C2" s="3"/>
      <c r="E2" s="3"/>
      <c r="F2" s="147"/>
      <c r="G2" s="147"/>
      <c r="H2" s="147"/>
      <c r="I2" s="51"/>
      <c r="J2" s="147"/>
      <c r="K2" s="147"/>
      <c r="L2" s="147"/>
      <c r="M2" s="147"/>
    </row>
    <row r="3" spans="1:13" ht="15.75" x14ac:dyDescent="0.25">
      <c r="A3" s="2"/>
      <c r="B3" s="216" t="s">
        <v>19</v>
      </c>
      <c r="C3" s="216"/>
      <c r="D3" s="216"/>
      <c r="E3" s="216"/>
      <c r="F3" s="147"/>
      <c r="G3" s="147"/>
      <c r="H3" s="147"/>
      <c r="I3" s="147"/>
      <c r="J3" s="147"/>
      <c r="K3" s="147"/>
      <c r="L3" s="147"/>
      <c r="M3" s="147"/>
    </row>
    <row r="4" spans="1:13" x14ac:dyDescent="0.2">
      <c r="A4" s="148"/>
      <c r="B4" s="150">
        <v>24</v>
      </c>
      <c r="C4" s="150">
        <v>36</v>
      </c>
      <c r="D4" s="150">
        <v>48</v>
      </c>
      <c r="E4" s="150">
        <v>60</v>
      </c>
      <c r="F4" s="214"/>
      <c r="G4" s="214"/>
      <c r="H4" s="214"/>
      <c r="I4" s="214"/>
      <c r="J4" s="214"/>
      <c r="K4" s="214"/>
      <c r="L4" s="214"/>
      <c r="M4" s="214"/>
    </row>
    <row r="5" spans="1:13" x14ac:dyDescent="0.2">
      <c r="A5" s="148"/>
      <c r="B5" s="149">
        <f>-Mês!M13</f>
        <v>0</v>
      </c>
      <c r="C5" s="149">
        <f>-Mês!M13</f>
        <v>0</v>
      </c>
      <c r="D5" s="149">
        <f>-Mês!M13</f>
        <v>0</v>
      </c>
      <c r="E5" s="149">
        <f>-Mês!M13</f>
        <v>0</v>
      </c>
      <c r="F5" s="43"/>
      <c r="G5" s="43"/>
      <c r="H5" s="43"/>
      <c r="I5" s="43"/>
      <c r="J5" s="43"/>
      <c r="K5" s="43"/>
      <c r="L5" s="43"/>
      <c r="M5" s="43"/>
    </row>
    <row r="6" spans="1:13" x14ac:dyDescent="0.2">
      <c r="A6" s="148">
        <v>1</v>
      </c>
      <c r="B6" s="151">
        <f>Mês!L33</f>
        <v>0</v>
      </c>
      <c r="C6" s="149">
        <f>Mês!L33</f>
        <v>0</v>
      </c>
      <c r="D6" s="149">
        <f>Mês!L33</f>
        <v>0</v>
      </c>
      <c r="E6" s="149">
        <f>Mês!L33</f>
        <v>0</v>
      </c>
      <c r="F6" s="51"/>
      <c r="G6" s="43"/>
      <c r="H6" s="51"/>
      <c r="I6" s="51"/>
      <c r="J6" s="51"/>
      <c r="K6" s="51"/>
      <c r="L6" s="51"/>
      <c r="M6" s="43"/>
    </row>
    <row r="7" spans="1:13" x14ac:dyDescent="0.2">
      <c r="A7" s="148">
        <v>2</v>
      </c>
      <c r="B7" s="151">
        <f>B6</f>
        <v>0</v>
      </c>
      <c r="C7" s="149">
        <f>C6</f>
        <v>0</v>
      </c>
      <c r="D7" s="149">
        <f>D6</f>
        <v>0</v>
      </c>
      <c r="E7" s="149">
        <f>E6</f>
        <v>0</v>
      </c>
      <c r="F7" s="51"/>
      <c r="G7" s="43"/>
      <c r="H7" s="51"/>
      <c r="I7" s="51"/>
      <c r="J7" s="51"/>
      <c r="K7" s="51"/>
      <c r="L7" s="51"/>
      <c r="M7" s="43"/>
    </row>
    <row r="8" spans="1:13" x14ac:dyDescent="0.2">
      <c r="A8" s="148">
        <v>3</v>
      </c>
      <c r="B8" s="151">
        <f t="shared" ref="B8:E23" si="0">B7</f>
        <v>0</v>
      </c>
      <c r="C8" s="149">
        <f t="shared" si="0"/>
        <v>0</v>
      </c>
      <c r="D8" s="149">
        <f t="shared" si="0"/>
        <v>0</v>
      </c>
      <c r="E8" s="149">
        <f t="shared" si="0"/>
        <v>0</v>
      </c>
      <c r="F8" s="51"/>
      <c r="G8" s="43"/>
      <c r="H8" s="51"/>
      <c r="I8" s="51"/>
      <c r="J8" s="51"/>
      <c r="K8" s="51"/>
      <c r="L8" s="51"/>
      <c r="M8" s="43"/>
    </row>
    <row r="9" spans="1:13" x14ac:dyDescent="0.2">
      <c r="A9" s="148">
        <v>4</v>
      </c>
      <c r="B9" s="151">
        <f t="shared" si="0"/>
        <v>0</v>
      </c>
      <c r="C9" s="149">
        <f t="shared" si="0"/>
        <v>0</v>
      </c>
      <c r="D9" s="149">
        <f t="shared" si="0"/>
        <v>0</v>
      </c>
      <c r="E9" s="149">
        <f t="shared" si="0"/>
        <v>0</v>
      </c>
      <c r="F9" s="51"/>
      <c r="G9" s="43"/>
      <c r="H9" s="51"/>
      <c r="I9" s="51"/>
      <c r="J9" s="51"/>
      <c r="K9" s="51"/>
      <c r="L9" s="51"/>
      <c r="M9" s="43"/>
    </row>
    <row r="10" spans="1:13" x14ac:dyDescent="0.2">
      <c r="A10" s="148">
        <v>5</v>
      </c>
      <c r="B10" s="151">
        <f t="shared" si="0"/>
        <v>0</v>
      </c>
      <c r="C10" s="149">
        <f t="shared" si="0"/>
        <v>0</v>
      </c>
      <c r="D10" s="149">
        <f t="shared" si="0"/>
        <v>0</v>
      </c>
      <c r="E10" s="149">
        <f t="shared" si="0"/>
        <v>0</v>
      </c>
      <c r="F10" s="51"/>
      <c r="G10" s="43"/>
      <c r="H10" s="51"/>
      <c r="I10" s="51"/>
      <c r="J10" s="51"/>
      <c r="K10" s="51"/>
      <c r="L10" s="51"/>
      <c r="M10" s="43"/>
    </row>
    <row r="11" spans="1:13" x14ac:dyDescent="0.2">
      <c r="A11" s="148">
        <v>6</v>
      </c>
      <c r="B11" s="151">
        <f t="shared" si="0"/>
        <v>0</v>
      </c>
      <c r="C11" s="149">
        <f t="shared" si="0"/>
        <v>0</v>
      </c>
      <c r="D11" s="149">
        <f t="shared" si="0"/>
        <v>0</v>
      </c>
      <c r="E11" s="149">
        <f t="shared" si="0"/>
        <v>0</v>
      </c>
      <c r="F11" s="51"/>
      <c r="G11" s="43"/>
      <c r="H11" s="51"/>
      <c r="I11" s="51"/>
      <c r="J11" s="51"/>
      <c r="K11" s="51"/>
      <c r="L11" s="51"/>
      <c r="M11" s="43"/>
    </row>
    <row r="12" spans="1:13" x14ac:dyDescent="0.2">
      <c r="A12" s="148">
        <v>7</v>
      </c>
      <c r="B12" s="151">
        <f t="shared" si="0"/>
        <v>0</v>
      </c>
      <c r="C12" s="149">
        <f t="shared" si="0"/>
        <v>0</v>
      </c>
      <c r="D12" s="149">
        <f t="shared" si="0"/>
        <v>0</v>
      </c>
      <c r="E12" s="149">
        <f t="shared" si="0"/>
        <v>0</v>
      </c>
      <c r="F12" s="51"/>
      <c r="G12" s="43"/>
      <c r="H12" s="51"/>
      <c r="I12" s="51"/>
      <c r="J12" s="51"/>
      <c r="K12" s="51"/>
      <c r="L12" s="51"/>
      <c r="M12" s="43"/>
    </row>
    <row r="13" spans="1:13" x14ac:dyDescent="0.2">
      <c r="A13" s="148">
        <v>8</v>
      </c>
      <c r="B13" s="151">
        <f t="shared" si="0"/>
        <v>0</v>
      </c>
      <c r="C13" s="149">
        <f t="shared" si="0"/>
        <v>0</v>
      </c>
      <c r="D13" s="149">
        <f t="shared" si="0"/>
        <v>0</v>
      </c>
      <c r="E13" s="149">
        <f t="shared" si="0"/>
        <v>0</v>
      </c>
      <c r="F13" s="51"/>
      <c r="G13" s="43"/>
      <c r="H13" s="51"/>
      <c r="I13" s="51"/>
      <c r="J13" s="51"/>
      <c r="K13" s="51"/>
      <c r="L13" s="51"/>
      <c r="M13" s="43"/>
    </row>
    <row r="14" spans="1:13" x14ac:dyDescent="0.2">
      <c r="A14" s="148">
        <v>9</v>
      </c>
      <c r="B14" s="151">
        <f t="shared" si="0"/>
        <v>0</v>
      </c>
      <c r="C14" s="149">
        <f t="shared" si="0"/>
        <v>0</v>
      </c>
      <c r="D14" s="149">
        <f t="shared" si="0"/>
        <v>0</v>
      </c>
      <c r="E14" s="149">
        <f t="shared" si="0"/>
        <v>0</v>
      </c>
      <c r="F14" s="51"/>
      <c r="G14" s="43"/>
      <c r="H14" s="51"/>
      <c r="I14" s="51"/>
      <c r="J14" s="51"/>
      <c r="K14" s="51"/>
      <c r="L14" s="51"/>
      <c r="M14" s="43"/>
    </row>
    <row r="15" spans="1:13" x14ac:dyDescent="0.2">
      <c r="A15" s="148">
        <v>10</v>
      </c>
      <c r="B15" s="151">
        <f t="shared" si="0"/>
        <v>0</v>
      </c>
      <c r="C15" s="149">
        <f t="shared" si="0"/>
        <v>0</v>
      </c>
      <c r="D15" s="149">
        <f t="shared" si="0"/>
        <v>0</v>
      </c>
      <c r="E15" s="149">
        <f t="shared" si="0"/>
        <v>0</v>
      </c>
      <c r="F15" s="51"/>
      <c r="G15" s="43"/>
      <c r="H15" s="51"/>
      <c r="I15" s="51"/>
      <c r="J15" s="51"/>
      <c r="K15" s="51"/>
      <c r="L15" s="51"/>
      <c r="M15" s="43"/>
    </row>
    <row r="16" spans="1:13" x14ac:dyDescent="0.2">
      <c r="A16" s="148">
        <v>11</v>
      </c>
      <c r="B16" s="151">
        <f t="shared" si="0"/>
        <v>0</v>
      </c>
      <c r="C16" s="149">
        <f t="shared" si="0"/>
        <v>0</v>
      </c>
      <c r="D16" s="149">
        <f t="shared" si="0"/>
        <v>0</v>
      </c>
      <c r="E16" s="149">
        <f t="shared" si="0"/>
        <v>0</v>
      </c>
      <c r="F16" s="51"/>
      <c r="G16" s="43"/>
      <c r="H16" s="51"/>
      <c r="I16" s="51"/>
      <c r="J16" s="51"/>
      <c r="K16" s="51"/>
      <c r="L16" s="51"/>
      <c r="M16" s="43"/>
    </row>
    <row r="17" spans="1:13" x14ac:dyDescent="0.2">
      <c r="A17" s="148">
        <v>12</v>
      </c>
      <c r="B17" s="151">
        <f t="shared" si="0"/>
        <v>0</v>
      </c>
      <c r="C17" s="149">
        <f t="shared" si="0"/>
        <v>0</v>
      </c>
      <c r="D17" s="149">
        <f t="shared" si="0"/>
        <v>0</v>
      </c>
      <c r="E17" s="149">
        <f t="shared" si="0"/>
        <v>0</v>
      </c>
      <c r="F17" s="51"/>
      <c r="G17" s="43"/>
      <c r="H17" s="51"/>
      <c r="I17" s="51"/>
      <c r="J17" s="51"/>
      <c r="K17" s="51"/>
      <c r="L17" s="51"/>
      <c r="M17" s="43"/>
    </row>
    <row r="18" spans="1:13" x14ac:dyDescent="0.2">
      <c r="A18" s="148">
        <v>13</v>
      </c>
      <c r="B18" s="151">
        <f t="shared" si="0"/>
        <v>0</v>
      </c>
      <c r="C18" s="149">
        <f t="shared" si="0"/>
        <v>0</v>
      </c>
      <c r="D18" s="149">
        <f t="shared" si="0"/>
        <v>0</v>
      </c>
      <c r="E18" s="149">
        <f t="shared" si="0"/>
        <v>0</v>
      </c>
      <c r="F18" s="51"/>
      <c r="G18" s="43"/>
      <c r="H18" s="51"/>
      <c r="I18" s="51"/>
      <c r="J18" s="51"/>
      <c r="K18" s="51"/>
      <c r="L18" s="51"/>
      <c r="M18" s="43"/>
    </row>
    <row r="19" spans="1:13" x14ac:dyDescent="0.2">
      <c r="A19" s="148">
        <v>14</v>
      </c>
      <c r="B19" s="151">
        <f t="shared" si="0"/>
        <v>0</v>
      </c>
      <c r="C19" s="149">
        <f t="shared" si="0"/>
        <v>0</v>
      </c>
      <c r="D19" s="149">
        <f t="shared" si="0"/>
        <v>0</v>
      </c>
      <c r="E19" s="149">
        <f t="shared" si="0"/>
        <v>0</v>
      </c>
      <c r="F19" s="51"/>
      <c r="G19" s="43"/>
      <c r="H19" s="51"/>
      <c r="I19" s="51"/>
      <c r="J19" s="51"/>
      <c r="K19" s="51"/>
      <c r="L19" s="51"/>
      <c r="M19" s="43"/>
    </row>
    <row r="20" spans="1:13" x14ac:dyDescent="0.2">
      <c r="A20" s="148">
        <v>15</v>
      </c>
      <c r="B20" s="151">
        <f t="shared" si="0"/>
        <v>0</v>
      </c>
      <c r="C20" s="149">
        <f t="shared" si="0"/>
        <v>0</v>
      </c>
      <c r="D20" s="149">
        <f t="shared" si="0"/>
        <v>0</v>
      </c>
      <c r="E20" s="149">
        <f t="shared" si="0"/>
        <v>0</v>
      </c>
      <c r="F20" s="51"/>
      <c r="G20" s="43"/>
      <c r="H20" s="51"/>
      <c r="I20" s="51"/>
      <c r="J20" s="51"/>
      <c r="K20" s="51"/>
      <c r="L20" s="51"/>
      <c r="M20" s="43"/>
    </row>
    <row r="21" spans="1:13" x14ac:dyDescent="0.2">
      <c r="A21" s="148">
        <v>16</v>
      </c>
      <c r="B21" s="151">
        <f t="shared" si="0"/>
        <v>0</v>
      </c>
      <c r="C21" s="149">
        <f t="shared" si="0"/>
        <v>0</v>
      </c>
      <c r="D21" s="149">
        <f t="shared" si="0"/>
        <v>0</v>
      </c>
      <c r="E21" s="149">
        <f t="shared" si="0"/>
        <v>0</v>
      </c>
      <c r="F21" s="51"/>
      <c r="G21" s="43"/>
      <c r="H21" s="51"/>
      <c r="I21" s="51"/>
      <c r="J21" s="51"/>
      <c r="K21" s="51"/>
      <c r="L21" s="51"/>
      <c r="M21" s="43"/>
    </row>
    <row r="22" spans="1:13" x14ac:dyDescent="0.2">
      <c r="A22" s="148">
        <v>17</v>
      </c>
      <c r="B22" s="151">
        <f t="shared" si="0"/>
        <v>0</v>
      </c>
      <c r="C22" s="149">
        <f t="shared" si="0"/>
        <v>0</v>
      </c>
      <c r="D22" s="149">
        <f t="shared" si="0"/>
        <v>0</v>
      </c>
      <c r="E22" s="149">
        <f t="shared" si="0"/>
        <v>0</v>
      </c>
      <c r="F22" s="51"/>
      <c r="G22" s="43"/>
      <c r="H22" s="51"/>
      <c r="I22" s="51"/>
      <c r="J22" s="51"/>
      <c r="K22" s="51"/>
      <c r="L22" s="51"/>
      <c r="M22" s="43"/>
    </row>
    <row r="23" spans="1:13" x14ac:dyDescent="0.2">
      <c r="A23" s="148">
        <v>18</v>
      </c>
      <c r="B23" s="151">
        <f t="shared" si="0"/>
        <v>0</v>
      </c>
      <c r="C23" s="149">
        <f t="shared" si="0"/>
        <v>0</v>
      </c>
      <c r="D23" s="149">
        <f t="shared" si="0"/>
        <v>0</v>
      </c>
      <c r="E23" s="149">
        <f t="shared" si="0"/>
        <v>0</v>
      </c>
      <c r="F23" s="51"/>
      <c r="G23" s="43"/>
      <c r="H23" s="51"/>
      <c r="I23" s="51"/>
      <c r="J23" s="51"/>
      <c r="K23" s="51"/>
      <c r="L23" s="51"/>
      <c r="M23" s="43"/>
    </row>
    <row r="24" spans="1:13" x14ac:dyDescent="0.2">
      <c r="A24" s="148">
        <v>19</v>
      </c>
      <c r="B24" s="151">
        <f t="shared" ref="B24:E39" si="1">B23</f>
        <v>0</v>
      </c>
      <c r="C24" s="149">
        <f>C23</f>
        <v>0</v>
      </c>
      <c r="D24" s="149">
        <f>D23</f>
        <v>0</v>
      </c>
      <c r="E24" s="149">
        <f>E23</f>
        <v>0</v>
      </c>
      <c r="F24" s="51"/>
      <c r="G24" s="43"/>
      <c r="H24" s="51"/>
      <c r="I24" s="51"/>
      <c r="J24" s="51"/>
      <c r="K24" s="51"/>
      <c r="L24" s="51"/>
      <c r="M24" s="43"/>
    </row>
    <row r="25" spans="1:13" x14ac:dyDescent="0.2">
      <c r="A25" s="148">
        <v>20</v>
      </c>
      <c r="B25" s="151">
        <f t="shared" si="1"/>
        <v>0</v>
      </c>
      <c r="C25" s="149">
        <f t="shared" si="1"/>
        <v>0</v>
      </c>
      <c r="D25" s="149">
        <f t="shared" si="1"/>
        <v>0</v>
      </c>
      <c r="E25" s="149">
        <f t="shared" si="1"/>
        <v>0</v>
      </c>
      <c r="F25" s="51"/>
      <c r="G25" s="43"/>
      <c r="H25" s="51"/>
      <c r="I25" s="51"/>
      <c r="J25" s="51"/>
      <c r="K25" s="51"/>
      <c r="L25" s="51"/>
      <c r="M25" s="43"/>
    </row>
    <row r="26" spans="1:13" x14ac:dyDescent="0.2">
      <c r="A26" s="148">
        <v>21</v>
      </c>
      <c r="B26" s="151">
        <f t="shared" si="1"/>
        <v>0</v>
      </c>
      <c r="C26" s="149">
        <f t="shared" si="1"/>
        <v>0</v>
      </c>
      <c r="D26" s="149">
        <f t="shared" si="1"/>
        <v>0</v>
      </c>
      <c r="E26" s="149">
        <f t="shared" si="1"/>
        <v>0</v>
      </c>
      <c r="F26" s="51"/>
      <c r="G26" s="43"/>
      <c r="H26" s="51"/>
      <c r="I26" s="51"/>
      <c r="J26" s="51"/>
      <c r="K26" s="51"/>
      <c r="L26" s="51"/>
      <c r="M26" s="43"/>
    </row>
    <row r="27" spans="1:13" x14ac:dyDescent="0.2">
      <c r="A27" s="148">
        <v>22</v>
      </c>
      <c r="B27" s="151">
        <f t="shared" si="1"/>
        <v>0</v>
      </c>
      <c r="C27" s="149">
        <f t="shared" si="1"/>
        <v>0</v>
      </c>
      <c r="D27" s="149">
        <f t="shared" si="1"/>
        <v>0</v>
      </c>
      <c r="E27" s="149">
        <f t="shared" si="1"/>
        <v>0</v>
      </c>
      <c r="F27" s="51"/>
      <c r="G27" s="43"/>
      <c r="H27" s="51"/>
      <c r="I27" s="51"/>
      <c r="J27" s="51"/>
      <c r="K27" s="51"/>
      <c r="L27" s="51"/>
      <c r="M27" s="43"/>
    </row>
    <row r="28" spans="1:13" x14ac:dyDescent="0.2">
      <c r="A28" s="148">
        <v>23</v>
      </c>
      <c r="B28" s="151">
        <f t="shared" si="1"/>
        <v>0</v>
      </c>
      <c r="C28" s="149">
        <f t="shared" si="1"/>
        <v>0</v>
      </c>
      <c r="D28" s="149">
        <f t="shared" si="1"/>
        <v>0</v>
      </c>
      <c r="E28" s="149">
        <f t="shared" si="1"/>
        <v>0</v>
      </c>
      <c r="F28" s="51"/>
      <c r="G28" s="43"/>
      <c r="H28" s="51"/>
      <c r="I28" s="51"/>
      <c r="J28" s="51"/>
      <c r="K28" s="51"/>
      <c r="L28" s="51"/>
      <c r="M28" s="43"/>
    </row>
    <row r="29" spans="1:13" x14ac:dyDescent="0.2">
      <c r="A29" s="148">
        <v>24</v>
      </c>
      <c r="B29" s="151">
        <f>B28+Mês!J16*Mês!M13</f>
        <v>0</v>
      </c>
      <c r="C29" s="149">
        <f t="shared" si="1"/>
        <v>0</v>
      </c>
      <c r="D29" s="149">
        <f t="shared" si="1"/>
        <v>0</v>
      </c>
      <c r="E29" s="149">
        <f t="shared" si="1"/>
        <v>0</v>
      </c>
      <c r="F29" s="51"/>
      <c r="G29" s="43"/>
      <c r="H29" s="51"/>
      <c r="I29" s="51"/>
      <c r="J29" s="51"/>
      <c r="K29" s="51"/>
      <c r="L29" s="51"/>
      <c r="M29" s="43"/>
    </row>
    <row r="30" spans="1:13" x14ac:dyDescent="0.2">
      <c r="A30" s="148">
        <v>25</v>
      </c>
      <c r="B30" s="2"/>
      <c r="C30" s="149">
        <f t="shared" si="1"/>
        <v>0</v>
      </c>
      <c r="D30" s="149">
        <f t="shared" si="1"/>
        <v>0</v>
      </c>
      <c r="E30" s="149">
        <f t="shared" si="1"/>
        <v>0</v>
      </c>
      <c r="F30" s="51"/>
      <c r="G30" s="147"/>
      <c r="H30" s="51"/>
      <c r="I30" s="51"/>
      <c r="J30" s="51"/>
      <c r="K30" s="51"/>
      <c r="L30" s="51"/>
      <c r="M30" s="43"/>
    </row>
    <row r="31" spans="1:13" x14ac:dyDescent="0.2">
      <c r="A31" s="148">
        <v>26</v>
      </c>
      <c r="B31" s="2"/>
      <c r="C31" s="149">
        <f t="shared" si="1"/>
        <v>0</v>
      </c>
      <c r="D31" s="149">
        <f t="shared" si="1"/>
        <v>0</v>
      </c>
      <c r="E31" s="149">
        <f t="shared" si="1"/>
        <v>0</v>
      </c>
      <c r="F31" s="147"/>
      <c r="G31" s="147"/>
      <c r="H31" s="51"/>
      <c r="I31" s="51"/>
      <c r="J31" s="51"/>
      <c r="K31" s="51"/>
      <c r="L31" s="51"/>
      <c r="M31" s="43"/>
    </row>
    <row r="32" spans="1:13" x14ac:dyDescent="0.2">
      <c r="A32" s="148">
        <v>27</v>
      </c>
      <c r="B32" s="2"/>
      <c r="C32" s="149">
        <f t="shared" si="1"/>
        <v>0</v>
      </c>
      <c r="D32" s="149">
        <f t="shared" si="1"/>
        <v>0</v>
      </c>
      <c r="E32" s="149">
        <f t="shared" si="1"/>
        <v>0</v>
      </c>
      <c r="F32" s="147"/>
      <c r="G32" s="147"/>
      <c r="H32" s="51"/>
      <c r="I32" s="51"/>
      <c r="J32" s="51"/>
      <c r="K32" s="51"/>
      <c r="L32" s="51"/>
      <c r="M32" s="43"/>
    </row>
    <row r="33" spans="1:13" x14ac:dyDescent="0.2">
      <c r="A33" s="148">
        <v>28</v>
      </c>
      <c r="B33" s="2"/>
      <c r="C33" s="149">
        <f t="shared" si="1"/>
        <v>0</v>
      </c>
      <c r="D33" s="149">
        <f t="shared" si="1"/>
        <v>0</v>
      </c>
      <c r="E33" s="149">
        <f t="shared" si="1"/>
        <v>0</v>
      </c>
      <c r="F33" s="147"/>
      <c r="G33" s="147"/>
      <c r="H33" s="51"/>
      <c r="I33" s="51"/>
      <c r="J33" s="51"/>
      <c r="K33" s="51"/>
      <c r="L33" s="51"/>
      <c r="M33" s="43"/>
    </row>
    <row r="34" spans="1:13" x14ac:dyDescent="0.2">
      <c r="A34" s="148">
        <v>29</v>
      </c>
      <c r="B34" s="2"/>
      <c r="C34" s="149">
        <f t="shared" si="1"/>
        <v>0</v>
      </c>
      <c r="D34" s="149">
        <f t="shared" si="1"/>
        <v>0</v>
      </c>
      <c r="E34" s="149">
        <f t="shared" si="1"/>
        <v>0</v>
      </c>
      <c r="F34" s="147"/>
      <c r="G34" s="147"/>
      <c r="H34" s="51"/>
      <c r="I34" s="51"/>
      <c r="J34" s="51"/>
      <c r="K34" s="51"/>
      <c r="L34" s="51"/>
      <c r="M34" s="43"/>
    </row>
    <row r="35" spans="1:13" x14ac:dyDescent="0.2">
      <c r="A35" s="148">
        <v>30</v>
      </c>
      <c r="B35" s="2"/>
      <c r="C35" s="149">
        <f t="shared" si="1"/>
        <v>0</v>
      </c>
      <c r="D35" s="149">
        <f t="shared" si="1"/>
        <v>0</v>
      </c>
      <c r="E35" s="149">
        <f t="shared" si="1"/>
        <v>0</v>
      </c>
      <c r="F35" s="147"/>
      <c r="G35" s="147"/>
      <c r="H35" s="51"/>
      <c r="I35" s="51"/>
      <c r="J35" s="51"/>
      <c r="K35" s="51"/>
      <c r="L35" s="51"/>
      <c r="M35" s="43"/>
    </row>
    <row r="36" spans="1:13" x14ac:dyDescent="0.2">
      <c r="A36" s="148">
        <v>31</v>
      </c>
      <c r="B36" s="2"/>
      <c r="C36" s="149">
        <f t="shared" si="1"/>
        <v>0</v>
      </c>
      <c r="D36" s="149">
        <f t="shared" si="1"/>
        <v>0</v>
      </c>
      <c r="E36" s="149">
        <f t="shared" si="1"/>
        <v>0</v>
      </c>
      <c r="F36" s="147"/>
      <c r="G36" s="147"/>
      <c r="H36" s="51"/>
      <c r="I36" s="51"/>
      <c r="J36" s="51"/>
      <c r="K36" s="51"/>
      <c r="L36" s="51"/>
      <c r="M36" s="43"/>
    </row>
    <row r="37" spans="1:13" x14ac:dyDescent="0.2">
      <c r="A37" s="148">
        <v>32</v>
      </c>
      <c r="B37" s="2"/>
      <c r="C37" s="149">
        <f t="shared" si="1"/>
        <v>0</v>
      </c>
      <c r="D37" s="149">
        <f t="shared" si="1"/>
        <v>0</v>
      </c>
      <c r="E37" s="149">
        <f t="shared" si="1"/>
        <v>0</v>
      </c>
      <c r="F37" s="147"/>
      <c r="G37" s="147"/>
      <c r="H37" s="51"/>
      <c r="I37" s="51"/>
      <c r="J37" s="51"/>
      <c r="K37" s="51"/>
      <c r="L37" s="51"/>
      <c r="M37" s="43"/>
    </row>
    <row r="38" spans="1:13" x14ac:dyDescent="0.2">
      <c r="A38" s="148">
        <v>33</v>
      </c>
      <c r="B38" s="2"/>
      <c r="C38" s="149">
        <f t="shared" si="1"/>
        <v>0</v>
      </c>
      <c r="D38" s="149">
        <f t="shared" si="1"/>
        <v>0</v>
      </c>
      <c r="E38" s="149">
        <f t="shared" si="1"/>
        <v>0</v>
      </c>
      <c r="F38" s="147"/>
      <c r="G38" s="147"/>
      <c r="H38" s="51"/>
      <c r="I38" s="51"/>
      <c r="J38" s="51"/>
      <c r="K38" s="51"/>
      <c r="L38" s="51"/>
      <c r="M38" s="43"/>
    </row>
    <row r="39" spans="1:13" x14ac:dyDescent="0.2">
      <c r="A39" s="148">
        <v>34</v>
      </c>
      <c r="B39" s="2"/>
      <c r="C39" s="149">
        <f t="shared" si="1"/>
        <v>0</v>
      </c>
      <c r="D39" s="149">
        <f t="shared" si="1"/>
        <v>0</v>
      </c>
      <c r="E39" s="149">
        <f t="shared" si="1"/>
        <v>0</v>
      </c>
      <c r="F39" s="147"/>
      <c r="G39" s="147"/>
      <c r="H39" s="51"/>
      <c r="I39" s="51"/>
      <c r="J39" s="51"/>
      <c r="K39" s="51"/>
      <c r="L39" s="51"/>
      <c r="M39" s="43"/>
    </row>
    <row r="40" spans="1:13" x14ac:dyDescent="0.2">
      <c r="A40" s="148">
        <v>35</v>
      </c>
      <c r="B40" s="2"/>
      <c r="C40" s="149">
        <f t="shared" ref="C40:E55" si="2">C39</f>
        <v>0</v>
      </c>
      <c r="D40" s="149">
        <f t="shared" si="2"/>
        <v>0</v>
      </c>
      <c r="E40" s="149">
        <f t="shared" si="2"/>
        <v>0</v>
      </c>
      <c r="F40" s="147"/>
      <c r="G40" s="147"/>
      <c r="H40" s="51"/>
      <c r="I40" s="51"/>
      <c r="J40" s="51"/>
      <c r="K40" s="51"/>
      <c r="L40" s="51"/>
      <c r="M40" s="43"/>
    </row>
    <row r="41" spans="1:13" x14ac:dyDescent="0.2">
      <c r="A41" s="148">
        <v>36</v>
      </c>
      <c r="B41" s="50"/>
      <c r="C41" s="149">
        <f>C40+Mês!K16*Mês!M13</f>
        <v>0</v>
      </c>
      <c r="D41" s="149">
        <f t="shared" si="2"/>
        <v>0</v>
      </c>
      <c r="E41" s="149">
        <f t="shared" si="2"/>
        <v>0</v>
      </c>
      <c r="F41" s="147"/>
      <c r="G41" s="147"/>
      <c r="H41" s="51"/>
      <c r="I41" s="51"/>
      <c r="J41" s="51"/>
      <c r="K41" s="51"/>
      <c r="L41" s="51"/>
      <c r="M41" s="43"/>
    </row>
    <row r="42" spans="1:13" x14ac:dyDescent="0.2">
      <c r="A42" s="148">
        <v>37</v>
      </c>
      <c r="B42" s="50"/>
      <c r="C42" s="2"/>
      <c r="D42" s="149">
        <f t="shared" si="2"/>
        <v>0</v>
      </c>
      <c r="E42" s="149">
        <f t="shared" si="2"/>
        <v>0</v>
      </c>
      <c r="F42" s="147"/>
      <c r="G42" s="147"/>
      <c r="H42" s="51"/>
      <c r="I42" s="51"/>
      <c r="J42" s="51"/>
      <c r="K42" s="51"/>
      <c r="L42" s="51"/>
      <c r="M42" s="43"/>
    </row>
    <row r="43" spans="1:13" x14ac:dyDescent="0.2">
      <c r="A43" s="148">
        <v>38</v>
      </c>
      <c r="B43" s="2"/>
      <c r="C43" s="2"/>
      <c r="D43" s="149">
        <f t="shared" si="2"/>
        <v>0</v>
      </c>
      <c r="E43" s="149">
        <f t="shared" si="2"/>
        <v>0</v>
      </c>
      <c r="F43" s="147"/>
      <c r="G43" s="147"/>
      <c r="H43" s="51"/>
      <c r="I43" s="51"/>
      <c r="J43" s="51"/>
      <c r="K43" s="51"/>
      <c r="L43" s="51"/>
      <c r="M43" s="43"/>
    </row>
    <row r="44" spans="1:13" x14ac:dyDescent="0.2">
      <c r="A44" s="148">
        <v>39</v>
      </c>
      <c r="B44" s="2"/>
      <c r="C44" s="2"/>
      <c r="D44" s="149">
        <f t="shared" si="2"/>
        <v>0</v>
      </c>
      <c r="E44" s="149">
        <f t="shared" si="2"/>
        <v>0</v>
      </c>
      <c r="F44" s="147"/>
      <c r="G44" s="147"/>
      <c r="H44" s="51"/>
      <c r="I44" s="51"/>
      <c r="J44" s="51"/>
      <c r="K44" s="51"/>
      <c r="L44" s="51"/>
      <c r="M44" s="43"/>
    </row>
    <row r="45" spans="1:13" x14ac:dyDescent="0.2">
      <c r="A45" s="148">
        <v>40</v>
      </c>
      <c r="B45" s="2"/>
      <c r="C45" s="2"/>
      <c r="D45" s="149">
        <f t="shared" si="2"/>
        <v>0</v>
      </c>
      <c r="E45" s="149">
        <f t="shared" si="2"/>
        <v>0</v>
      </c>
      <c r="F45" s="147"/>
      <c r="G45" s="147"/>
      <c r="H45" s="51"/>
      <c r="I45" s="51"/>
      <c r="J45" s="51"/>
      <c r="K45" s="51"/>
      <c r="L45" s="51"/>
      <c r="M45" s="43"/>
    </row>
    <row r="46" spans="1:13" x14ac:dyDescent="0.2">
      <c r="A46" s="148">
        <v>41</v>
      </c>
      <c r="B46" s="2"/>
      <c r="C46" s="2"/>
      <c r="D46" s="149">
        <f t="shared" si="2"/>
        <v>0</v>
      </c>
      <c r="E46" s="149">
        <f t="shared" si="2"/>
        <v>0</v>
      </c>
      <c r="F46" s="147"/>
      <c r="G46" s="147"/>
      <c r="H46" s="51"/>
      <c r="I46" s="51"/>
      <c r="J46" s="51"/>
      <c r="K46" s="51"/>
      <c r="L46" s="51"/>
      <c r="M46" s="43"/>
    </row>
    <row r="47" spans="1:13" x14ac:dyDescent="0.2">
      <c r="A47" s="148">
        <v>42</v>
      </c>
      <c r="B47" s="2"/>
      <c r="C47" s="2"/>
      <c r="D47" s="149">
        <f t="shared" si="2"/>
        <v>0</v>
      </c>
      <c r="E47" s="149">
        <f t="shared" si="2"/>
        <v>0</v>
      </c>
      <c r="F47" s="147"/>
      <c r="G47" s="147"/>
      <c r="H47" s="51"/>
      <c r="I47" s="51"/>
      <c r="J47" s="51"/>
      <c r="K47" s="51"/>
      <c r="L47" s="51"/>
      <c r="M47" s="43"/>
    </row>
    <row r="48" spans="1:13" x14ac:dyDescent="0.2">
      <c r="A48" s="148">
        <v>43</v>
      </c>
      <c r="B48" s="2"/>
      <c r="C48" s="2"/>
      <c r="D48" s="149">
        <f t="shared" si="2"/>
        <v>0</v>
      </c>
      <c r="E48" s="149">
        <f t="shared" si="2"/>
        <v>0</v>
      </c>
      <c r="F48" s="147"/>
      <c r="G48" s="147"/>
      <c r="H48" s="51"/>
      <c r="I48" s="51"/>
      <c r="J48" s="51"/>
      <c r="K48" s="51"/>
      <c r="L48" s="51"/>
      <c r="M48" s="43"/>
    </row>
    <row r="49" spans="1:13" x14ac:dyDescent="0.2">
      <c r="A49" s="148">
        <v>44</v>
      </c>
      <c r="B49" s="2"/>
      <c r="C49" s="2"/>
      <c r="D49" s="149">
        <f t="shared" si="2"/>
        <v>0</v>
      </c>
      <c r="E49" s="149">
        <f t="shared" si="2"/>
        <v>0</v>
      </c>
      <c r="F49" s="147"/>
      <c r="G49" s="147"/>
      <c r="H49" s="51"/>
      <c r="I49" s="51"/>
      <c r="J49" s="51"/>
      <c r="K49" s="51"/>
      <c r="L49" s="51"/>
      <c r="M49" s="43"/>
    </row>
    <row r="50" spans="1:13" x14ac:dyDescent="0.2">
      <c r="A50" s="148">
        <v>45</v>
      </c>
      <c r="B50" s="2"/>
      <c r="C50" s="2"/>
      <c r="D50" s="149">
        <f t="shared" si="2"/>
        <v>0</v>
      </c>
      <c r="E50" s="149">
        <f t="shared" si="2"/>
        <v>0</v>
      </c>
      <c r="F50" s="147"/>
      <c r="G50" s="147"/>
      <c r="H50" s="51"/>
      <c r="I50" s="51"/>
      <c r="J50" s="51"/>
      <c r="K50" s="51"/>
      <c r="L50" s="51"/>
      <c r="M50" s="43"/>
    </row>
    <row r="51" spans="1:13" x14ac:dyDescent="0.2">
      <c r="A51" s="148">
        <v>46</v>
      </c>
      <c r="B51" s="2"/>
      <c r="C51" s="2"/>
      <c r="D51" s="149">
        <f t="shared" si="2"/>
        <v>0</v>
      </c>
      <c r="E51" s="149">
        <f t="shared" si="2"/>
        <v>0</v>
      </c>
      <c r="F51" s="147"/>
      <c r="G51" s="147"/>
      <c r="H51" s="51"/>
      <c r="I51" s="51"/>
      <c r="J51" s="51"/>
      <c r="K51" s="51"/>
      <c r="L51" s="51"/>
      <c r="M51" s="43"/>
    </row>
    <row r="52" spans="1:13" x14ac:dyDescent="0.2">
      <c r="A52" s="148">
        <v>47</v>
      </c>
      <c r="B52" s="2"/>
      <c r="C52" s="2"/>
      <c r="D52" s="149">
        <f t="shared" si="2"/>
        <v>0</v>
      </c>
      <c r="E52" s="149">
        <f t="shared" si="2"/>
        <v>0</v>
      </c>
      <c r="F52" s="147"/>
      <c r="G52" s="147"/>
      <c r="H52" s="51"/>
      <c r="I52" s="51"/>
      <c r="J52" s="51"/>
      <c r="K52" s="51"/>
      <c r="L52" s="51"/>
      <c r="M52" s="43"/>
    </row>
    <row r="53" spans="1:13" x14ac:dyDescent="0.2">
      <c r="A53" s="148">
        <v>48</v>
      </c>
      <c r="B53" s="2"/>
      <c r="C53" s="2"/>
      <c r="D53" s="149">
        <f>D52+Mês!L16*Mês!M13</f>
        <v>0</v>
      </c>
      <c r="E53" s="149">
        <f t="shared" si="2"/>
        <v>0</v>
      </c>
      <c r="F53" s="147"/>
      <c r="G53" s="147"/>
      <c r="H53" s="51"/>
      <c r="I53" s="51"/>
      <c r="J53" s="51"/>
      <c r="K53" s="51"/>
      <c r="L53" s="51"/>
      <c r="M53" s="43"/>
    </row>
    <row r="54" spans="1:13" x14ac:dyDescent="0.2">
      <c r="A54" s="148">
        <v>49</v>
      </c>
      <c r="B54" s="2"/>
      <c r="C54" s="69"/>
      <c r="D54" s="2"/>
      <c r="E54" s="149">
        <f t="shared" si="2"/>
        <v>0</v>
      </c>
      <c r="F54" s="147"/>
      <c r="G54" s="147"/>
      <c r="H54" s="147"/>
      <c r="I54" s="147"/>
      <c r="J54" s="147"/>
      <c r="K54" s="147"/>
      <c r="L54" s="51"/>
      <c r="M54" s="43"/>
    </row>
    <row r="55" spans="1:13" x14ac:dyDescent="0.2">
      <c r="A55" s="148">
        <v>50</v>
      </c>
      <c r="B55" s="2"/>
      <c r="C55" s="72"/>
      <c r="D55" s="73"/>
      <c r="E55" s="149">
        <f t="shared" si="2"/>
        <v>0</v>
      </c>
      <c r="F55" s="147"/>
      <c r="G55" s="147"/>
      <c r="H55" s="147"/>
      <c r="I55" s="147"/>
      <c r="J55" s="147"/>
      <c r="K55" s="147"/>
      <c r="L55" s="51"/>
      <c r="M55" s="43"/>
    </row>
    <row r="56" spans="1:13" x14ac:dyDescent="0.2">
      <c r="A56" s="148">
        <v>51</v>
      </c>
      <c r="B56" s="2"/>
      <c r="C56" s="2"/>
      <c r="D56" s="2"/>
      <c r="E56" s="149">
        <f t="shared" ref="E56:E64" si="3">E55</f>
        <v>0</v>
      </c>
      <c r="F56" s="147"/>
      <c r="G56" s="147"/>
      <c r="H56" s="147"/>
      <c r="I56" s="147"/>
      <c r="J56" s="147"/>
      <c r="K56" s="147"/>
      <c r="L56" s="51"/>
      <c r="M56" s="43"/>
    </row>
    <row r="57" spans="1:13" x14ac:dyDescent="0.2">
      <c r="A57" s="148">
        <v>52</v>
      </c>
      <c r="B57" s="74"/>
      <c r="C57" s="75"/>
      <c r="D57" s="2"/>
      <c r="E57" s="149">
        <f t="shared" si="3"/>
        <v>0</v>
      </c>
      <c r="F57" s="147"/>
      <c r="G57" s="147"/>
      <c r="H57" s="147"/>
      <c r="I57" s="147"/>
      <c r="J57" s="147"/>
      <c r="K57" s="147"/>
      <c r="L57" s="51"/>
      <c r="M57" s="43"/>
    </row>
    <row r="58" spans="1:13" x14ac:dyDescent="0.2">
      <c r="A58" s="148">
        <v>53</v>
      </c>
      <c r="B58" s="2"/>
      <c r="C58" s="2"/>
      <c r="D58" s="2"/>
      <c r="E58" s="149">
        <f t="shared" si="3"/>
        <v>0</v>
      </c>
      <c r="F58" s="147"/>
      <c r="G58" s="147"/>
      <c r="H58" s="147"/>
      <c r="I58" s="147"/>
      <c r="J58" s="147"/>
      <c r="K58" s="147"/>
      <c r="L58" s="51"/>
      <c r="M58" s="43"/>
    </row>
    <row r="59" spans="1:13" x14ac:dyDescent="0.2">
      <c r="A59" s="148">
        <v>54</v>
      </c>
      <c r="B59" s="2"/>
      <c r="C59" s="2"/>
      <c r="D59" s="2"/>
      <c r="E59" s="149">
        <f t="shared" si="3"/>
        <v>0</v>
      </c>
      <c r="F59" s="147"/>
      <c r="G59" s="147"/>
      <c r="H59" s="147"/>
      <c r="I59" s="147"/>
      <c r="J59" s="147"/>
      <c r="K59" s="147"/>
      <c r="L59" s="51"/>
      <c r="M59" s="43"/>
    </row>
    <row r="60" spans="1:13" x14ac:dyDescent="0.2">
      <c r="A60" s="148">
        <v>55</v>
      </c>
      <c r="B60" s="2"/>
      <c r="C60" s="2"/>
      <c r="D60" s="2"/>
      <c r="E60" s="149">
        <f t="shared" si="3"/>
        <v>0</v>
      </c>
      <c r="F60" s="147"/>
      <c r="G60" s="147"/>
      <c r="H60" s="147"/>
      <c r="I60" s="147"/>
      <c r="J60" s="147"/>
      <c r="K60" s="147"/>
      <c r="L60" s="51"/>
      <c r="M60" s="43"/>
    </row>
    <row r="61" spans="1:13" x14ac:dyDescent="0.2">
      <c r="A61" s="148">
        <v>56</v>
      </c>
      <c r="B61" s="2"/>
      <c r="C61" s="2"/>
      <c r="D61" s="2"/>
      <c r="E61" s="149">
        <f t="shared" si="3"/>
        <v>0</v>
      </c>
      <c r="F61" s="147"/>
      <c r="G61" s="147"/>
      <c r="H61" s="147"/>
      <c r="I61" s="147"/>
      <c r="J61" s="147"/>
      <c r="K61" s="147"/>
      <c r="L61" s="51"/>
      <c r="M61" s="43"/>
    </row>
    <row r="62" spans="1:13" x14ac:dyDescent="0.2">
      <c r="A62" s="148">
        <v>57</v>
      </c>
      <c r="B62" s="2"/>
      <c r="C62" s="2"/>
      <c r="D62" s="2"/>
      <c r="E62" s="149">
        <f t="shared" si="3"/>
        <v>0</v>
      </c>
      <c r="F62" s="147"/>
      <c r="G62" s="147"/>
      <c r="H62" s="147"/>
      <c r="I62" s="147"/>
      <c r="J62" s="147"/>
      <c r="K62" s="147"/>
      <c r="L62" s="51"/>
      <c r="M62" s="43"/>
    </row>
    <row r="63" spans="1:13" x14ac:dyDescent="0.2">
      <c r="A63" s="148">
        <v>58</v>
      </c>
      <c r="B63" s="2"/>
      <c r="C63" s="2"/>
      <c r="D63" s="2"/>
      <c r="E63" s="149">
        <f t="shared" si="3"/>
        <v>0</v>
      </c>
      <c r="F63" s="147"/>
      <c r="G63" s="147"/>
      <c r="H63" s="147"/>
      <c r="I63" s="147"/>
      <c r="J63" s="147"/>
      <c r="K63" s="147"/>
      <c r="L63" s="51"/>
      <c r="M63" s="43"/>
    </row>
    <row r="64" spans="1:13" x14ac:dyDescent="0.2">
      <c r="A64" s="148">
        <v>59</v>
      </c>
      <c r="B64" s="2"/>
      <c r="C64" s="2"/>
      <c r="D64" s="2"/>
      <c r="E64" s="149">
        <f t="shared" si="3"/>
        <v>0</v>
      </c>
      <c r="F64" s="147"/>
      <c r="G64" s="147"/>
      <c r="H64" s="147"/>
      <c r="I64" s="147"/>
      <c r="J64" s="147"/>
      <c r="K64" s="147"/>
      <c r="L64" s="51"/>
      <c r="M64" s="43"/>
    </row>
    <row r="65" spans="1:13" x14ac:dyDescent="0.2">
      <c r="A65" s="148">
        <v>60</v>
      </c>
      <c r="B65" s="2"/>
      <c r="C65" s="2"/>
      <c r="D65" s="2"/>
      <c r="E65" s="149">
        <f>E64+Mês!M16*Mês!M13</f>
        <v>0</v>
      </c>
      <c r="F65" s="147"/>
      <c r="G65" s="147"/>
      <c r="H65" s="147"/>
      <c r="I65" s="147"/>
      <c r="J65" s="147"/>
      <c r="K65" s="147"/>
      <c r="L65" s="51"/>
      <c r="M65" s="43"/>
    </row>
    <row r="66" spans="1:13" x14ac:dyDescent="0.2">
      <c r="F66" s="147"/>
      <c r="G66" s="147"/>
      <c r="H66" s="147"/>
      <c r="I66" s="51"/>
      <c r="J66" s="147"/>
      <c r="K66" s="147"/>
      <c r="L66" s="147"/>
      <c r="M66" s="147"/>
    </row>
    <row r="67" spans="1:13" x14ac:dyDescent="0.2">
      <c r="C67" s="3"/>
      <c r="E67" s="3"/>
      <c r="F67" s="147"/>
      <c r="G67" s="147"/>
      <c r="H67" s="147"/>
      <c r="I67" s="51"/>
      <c r="J67" s="147"/>
      <c r="K67" s="147"/>
      <c r="L67" s="147"/>
      <c r="M67" s="147"/>
    </row>
    <row r="68" spans="1:13" x14ac:dyDescent="0.2">
      <c r="C68" s="3"/>
      <c r="E68" s="3"/>
      <c r="F68" s="147"/>
      <c r="G68" s="147"/>
      <c r="H68" s="147"/>
      <c r="I68" s="51"/>
      <c r="J68" s="147"/>
      <c r="K68" s="147"/>
      <c r="L68" s="147"/>
      <c r="M68" s="147"/>
    </row>
    <row r="69" spans="1:13" x14ac:dyDescent="0.2">
      <c r="C69" s="3"/>
      <c r="E69" s="3"/>
      <c r="F69" s="147"/>
      <c r="G69" s="147"/>
      <c r="H69" s="147"/>
      <c r="I69" s="51"/>
      <c r="J69" s="147"/>
      <c r="K69" s="147"/>
      <c r="L69" s="147"/>
      <c r="M69" s="147"/>
    </row>
    <row r="70" spans="1:13" x14ac:dyDescent="0.2">
      <c r="C70" s="3"/>
      <c r="E70" s="3"/>
      <c r="F70" s="147"/>
      <c r="G70" s="147"/>
      <c r="H70" s="147"/>
      <c r="I70" s="51"/>
      <c r="J70" s="147"/>
      <c r="K70" s="147"/>
      <c r="L70" s="147"/>
      <c r="M70" s="147"/>
    </row>
    <row r="71" spans="1:13" x14ac:dyDescent="0.2">
      <c r="C71" s="3"/>
      <c r="E71" s="3"/>
      <c r="F71" s="147"/>
      <c r="G71" s="147"/>
      <c r="H71" s="147"/>
      <c r="I71" s="51"/>
      <c r="J71" s="147"/>
      <c r="K71" s="147"/>
      <c r="L71" s="147"/>
      <c r="M71" s="147"/>
    </row>
    <row r="72" spans="1:13" x14ac:dyDescent="0.2">
      <c r="C72" s="3"/>
      <c r="E72" s="3"/>
      <c r="F72" s="147"/>
      <c r="G72" s="147"/>
      <c r="H72" s="147"/>
      <c r="I72" s="51"/>
      <c r="J72" s="147"/>
      <c r="K72" s="147"/>
      <c r="L72" s="147"/>
      <c r="M72" s="147"/>
    </row>
    <row r="73" spans="1:13" x14ac:dyDescent="0.2">
      <c r="C73" s="3"/>
      <c r="E73" s="3"/>
      <c r="F73" s="147"/>
      <c r="G73" s="147"/>
      <c r="H73" s="147"/>
      <c r="I73" s="51"/>
      <c r="J73" s="147"/>
      <c r="K73" s="147"/>
      <c r="L73" s="147"/>
      <c r="M73" s="147"/>
    </row>
    <row r="74" spans="1:13" x14ac:dyDescent="0.2">
      <c r="C74" s="3"/>
      <c r="E74" s="3"/>
      <c r="F74" s="147"/>
      <c r="G74" s="147"/>
      <c r="H74" s="147"/>
      <c r="I74" s="51"/>
      <c r="J74" s="147"/>
      <c r="K74" s="147"/>
      <c r="L74" s="147"/>
      <c r="M74" s="147"/>
    </row>
    <row r="75" spans="1:13" x14ac:dyDescent="0.2">
      <c r="C75" s="3"/>
      <c r="E75" s="3"/>
      <c r="F75" s="147"/>
      <c r="G75" s="147"/>
      <c r="H75" s="147"/>
      <c r="I75" s="51"/>
      <c r="J75" s="147"/>
      <c r="K75" s="147"/>
      <c r="L75" s="147"/>
      <c r="M75" s="147"/>
    </row>
    <row r="76" spans="1:13" x14ac:dyDescent="0.2">
      <c r="C76" s="3"/>
      <c r="E76" s="3"/>
      <c r="F76" s="147"/>
      <c r="G76" s="147"/>
      <c r="H76" s="147"/>
      <c r="I76" s="51"/>
      <c r="J76" s="147"/>
      <c r="K76" s="147"/>
      <c r="L76" s="147"/>
      <c r="M76" s="147"/>
    </row>
    <row r="77" spans="1:13" x14ac:dyDescent="0.2">
      <c r="C77" s="3"/>
      <c r="E77" s="3"/>
      <c r="F77" s="147"/>
      <c r="G77" s="147"/>
      <c r="H77" s="147"/>
      <c r="I77" s="51"/>
      <c r="J77" s="147"/>
      <c r="K77" s="147"/>
      <c r="L77" s="147"/>
      <c r="M77" s="147"/>
    </row>
    <row r="78" spans="1:13" x14ac:dyDescent="0.2">
      <c r="C78" s="3"/>
      <c r="E78" s="3"/>
      <c r="F78" s="147"/>
      <c r="G78" s="147"/>
      <c r="H78" s="147"/>
      <c r="I78" s="51"/>
      <c r="J78" s="147"/>
      <c r="K78" s="147"/>
      <c r="L78" s="147"/>
      <c r="M78" s="147"/>
    </row>
    <row r="79" spans="1:13" x14ac:dyDescent="0.2">
      <c r="C79" s="3"/>
      <c r="E79" s="3"/>
      <c r="F79" s="147"/>
      <c r="G79" s="147"/>
      <c r="H79" s="147"/>
      <c r="I79" s="51"/>
      <c r="J79" s="147"/>
      <c r="K79" s="147"/>
      <c r="L79" s="147"/>
      <c r="M79" s="147"/>
    </row>
    <row r="80" spans="1:13" x14ac:dyDescent="0.2">
      <c r="C80" s="3"/>
      <c r="E80" s="3"/>
      <c r="F80" s="147"/>
      <c r="G80" s="147"/>
      <c r="H80" s="147"/>
      <c r="I80" s="51"/>
      <c r="J80" s="147"/>
      <c r="K80" s="147"/>
      <c r="L80" s="147"/>
      <c r="M80" s="147"/>
    </row>
    <row r="81" spans="3:13" x14ac:dyDescent="0.2">
      <c r="C81" s="3"/>
      <c r="E81" s="3"/>
      <c r="F81" s="147"/>
      <c r="G81" s="147"/>
      <c r="H81" s="147"/>
      <c r="I81" s="51"/>
      <c r="J81" s="147"/>
      <c r="K81" s="147"/>
      <c r="L81" s="147"/>
      <c r="M81" s="147"/>
    </row>
    <row r="82" spans="3:13" x14ac:dyDescent="0.2">
      <c r="C82" s="3"/>
      <c r="E82" s="3"/>
      <c r="F82" s="147"/>
      <c r="G82" s="147"/>
      <c r="H82" s="147"/>
      <c r="I82" s="51"/>
      <c r="J82" s="147"/>
      <c r="K82" s="147"/>
      <c r="L82" s="147"/>
      <c r="M82" s="147"/>
    </row>
    <row r="83" spans="3:13" x14ac:dyDescent="0.2">
      <c r="C83" s="3"/>
      <c r="E83" s="3"/>
      <c r="F83" s="147"/>
      <c r="G83" s="147"/>
      <c r="H83" s="147"/>
      <c r="I83" s="51"/>
      <c r="J83" s="147"/>
      <c r="K83" s="147"/>
      <c r="L83" s="147"/>
      <c r="M83" s="147"/>
    </row>
    <row r="84" spans="3:13" x14ac:dyDescent="0.2">
      <c r="C84" s="3"/>
      <c r="E84" s="3"/>
      <c r="F84" s="147"/>
      <c r="G84" s="147"/>
      <c r="H84" s="147"/>
      <c r="I84" s="51"/>
      <c r="J84" s="147"/>
      <c r="K84" s="147"/>
      <c r="L84" s="147"/>
      <c r="M84" s="147"/>
    </row>
    <row r="85" spans="3:13" x14ac:dyDescent="0.2">
      <c r="C85" s="3"/>
      <c r="E85" s="3"/>
      <c r="F85" s="147"/>
      <c r="G85" s="147"/>
      <c r="H85" s="147"/>
      <c r="I85" s="51"/>
      <c r="J85" s="147"/>
      <c r="K85" s="147"/>
      <c r="L85" s="147"/>
      <c r="M85" s="147"/>
    </row>
    <row r="86" spans="3:13" x14ac:dyDescent="0.2">
      <c r="C86" s="3"/>
      <c r="E86" s="3"/>
      <c r="F86" s="147"/>
      <c r="G86" s="147"/>
      <c r="H86" s="147"/>
      <c r="I86" s="51"/>
      <c r="J86" s="147"/>
      <c r="K86" s="147"/>
      <c r="L86" s="147"/>
      <c r="M86" s="147"/>
    </row>
    <row r="87" spans="3:13" x14ac:dyDescent="0.2">
      <c r="C87" s="3"/>
      <c r="E87" s="3"/>
      <c r="F87" s="147"/>
      <c r="G87" s="147"/>
      <c r="H87" s="147"/>
      <c r="I87" s="51"/>
      <c r="J87" s="147"/>
      <c r="K87" s="147"/>
      <c r="L87" s="147"/>
      <c r="M87" s="147"/>
    </row>
    <row r="88" spans="3:13" x14ac:dyDescent="0.2">
      <c r="C88" s="3"/>
      <c r="E88" s="3"/>
      <c r="F88" s="147"/>
      <c r="G88" s="147"/>
      <c r="H88" s="147"/>
      <c r="I88" s="51"/>
      <c r="J88" s="147"/>
      <c r="K88" s="147"/>
      <c r="L88" s="147"/>
      <c r="M88" s="147"/>
    </row>
    <row r="89" spans="3:13" x14ac:dyDescent="0.2">
      <c r="C89" s="3"/>
      <c r="E89" s="3"/>
      <c r="F89" s="147"/>
      <c r="G89" s="147"/>
      <c r="H89" s="147"/>
      <c r="I89" s="51"/>
      <c r="J89" s="147"/>
      <c r="K89" s="147"/>
      <c r="L89" s="147"/>
      <c r="M89" s="147"/>
    </row>
    <row r="90" spans="3:13" x14ac:dyDescent="0.2">
      <c r="C90" s="3"/>
      <c r="E90" s="3"/>
      <c r="F90" s="147"/>
      <c r="G90" s="147"/>
      <c r="H90" s="147"/>
      <c r="I90" s="51"/>
      <c r="J90" s="147"/>
      <c r="K90" s="147"/>
      <c r="L90" s="147"/>
      <c r="M90" s="147"/>
    </row>
    <row r="91" spans="3:13" x14ac:dyDescent="0.2">
      <c r="C91" s="3"/>
      <c r="E91" s="3"/>
      <c r="F91" s="147"/>
      <c r="G91" s="147"/>
      <c r="H91" s="147"/>
      <c r="I91" s="51"/>
      <c r="J91" s="147"/>
      <c r="K91" s="147"/>
      <c r="L91" s="147"/>
      <c r="M91" s="147"/>
    </row>
    <row r="92" spans="3:13" x14ac:dyDescent="0.2">
      <c r="C92" s="3"/>
      <c r="E92" s="3"/>
      <c r="F92" s="147"/>
      <c r="G92" s="147"/>
      <c r="H92" s="147"/>
      <c r="I92" s="51"/>
      <c r="J92" s="147"/>
      <c r="K92" s="147"/>
      <c r="L92" s="147"/>
      <c r="M92" s="147"/>
    </row>
    <row r="93" spans="3:13" x14ac:dyDescent="0.2">
      <c r="C93" s="3"/>
      <c r="E93" s="3"/>
      <c r="F93" s="147"/>
      <c r="G93" s="147"/>
      <c r="H93" s="147"/>
      <c r="I93" s="51"/>
      <c r="J93" s="147"/>
      <c r="K93" s="147"/>
      <c r="L93" s="147"/>
      <c r="M93" s="147"/>
    </row>
    <row r="94" spans="3:13" x14ac:dyDescent="0.2">
      <c r="C94" s="3"/>
      <c r="E94" s="3"/>
      <c r="F94" s="147"/>
      <c r="G94" s="147"/>
      <c r="H94" s="147"/>
      <c r="I94" s="51"/>
      <c r="J94" s="147"/>
      <c r="K94" s="147"/>
      <c r="L94" s="147"/>
      <c r="M94" s="147"/>
    </row>
    <row r="95" spans="3:13" x14ac:dyDescent="0.2">
      <c r="C95" s="3"/>
      <c r="E95" s="3"/>
      <c r="F95" s="147"/>
      <c r="G95" s="147"/>
      <c r="H95" s="147"/>
      <c r="I95" s="51"/>
      <c r="J95" s="147"/>
      <c r="K95" s="147"/>
      <c r="L95" s="147"/>
      <c r="M95" s="147"/>
    </row>
    <row r="96" spans="3:13" x14ac:dyDescent="0.2">
      <c r="C96" s="3"/>
      <c r="E96" s="3"/>
      <c r="F96" s="147"/>
      <c r="G96" s="147"/>
      <c r="H96" s="147"/>
      <c r="I96" s="51"/>
      <c r="J96" s="147"/>
      <c r="K96" s="147"/>
      <c r="L96" s="147"/>
      <c r="M96" s="147"/>
    </row>
    <row r="97" spans="3:13" x14ac:dyDescent="0.2">
      <c r="C97" s="3"/>
      <c r="E97" s="3"/>
      <c r="F97" s="147"/>
      <c r="G97" s="147"/>
      <c r="H97" s="147"/>
      <c r="I97" s="51"/>
      <c r="J97" s="147"/>
      <c r="K97" s="147"/>
      <c r="L97" s="147"/>
      <c r="M97" s="147"/>
    </row>
    <row r="98" spans="3:13" x14ac:dyDescent="0.2">
      <c r="C98" s="3"/>
      <c r="E98" s="3"/>
      <c r="F98" s="147"/>
      <c r="G98" s="147"/>
      <c r="H98" s="147"/>
      <c r="I98" s="51"/>
      <c r="J98" s="147"/>
      <c r="K98" s="147"/>
      <c r="L98" s="147"/>
      <c r="M98" s="147"/>
    </row>
    <row r="99" spans="3:13" x14ac:dyDescent="0.2">
      <c r="C99" s="3"/>
      <c r="E99" s="3"/>
      <c r="F99" s="147"/>
      <c r="G99" s="147"/>
      <c r="H99" s="147"/>
      <c r="I99" s="51"/>
      <c r="J99" s="147"/>
      <c r="K99" s="147"/>
      <c r="L99" s="147"/>
      <c r="M99" s="147"/>
    </row>
    <row r="100" spans="3:13" x14ac:dyDescent="0.2">
      <c r="C100" s="3"/>
      <c r="E100" s="3"/>
      <c r="F100" s="147"/>
      <c r="G100" s="147"/>
      <c r="H100" s="147"/>
      <c r="I100" s="51"/>
      <c r="J100" s="147"/>
      <c r="K100" s="147"/>
      <c r="L100" s="147"/>
      <c r="M100" s="147"/>
    </row>
    <row r="101" spans="3:13" x14ac:dyDescent="0.2">
      <c r="C101" s="3"/>
      <c r="E101" s="3"/>
      <c r="F101" s="147"/>
      <c r="G101" s="147"/>
      <c r="H101" s="147"/>
      <c r="I101" s="51"/>
      <c r="J101" s="147"/>
      <c r="K101" s="147"/>
      <c r="L101" s="147"/>
      <c r="M101" s="147"/>
    </row>
    <row r="102" spans="3:13" x14ac:dyDescent="0.2">
      <c r="C102" s="3"/>
      <c r="E102" s="3"/>
      <c r="F102" s="147"/>
      <c r="G102" s="147"/>
      <c r="H102" s="147"/>
      <c r="I102" s="51"/>
      <c r="J102" s="147"/>
      <c r="K102" s="147"/>
      <c r="L102" s="147"/>
      <c r="M102" s="147"/>
    </row>
    <row r="103" spans="3:13" x14ac:dyDescent="0.2">
      <c r="C103" s="3"/>
      <c r="E103" s="3"/>
      <c r="F103" s="147"/>
      <c r="G103" s="147"/>
      <c r="H103" s="147"/>
      <c r="I103" s="51"/>
      <c r="J103" s="147"/>
      <c r="K103" s="147"/>
      <c r="L103" s="147"/>
      <c r="M103" s="147"/>
    </row>
    <row r="104" spans="3:13" x14ac:dyDescent="0.2">
      <c r="C104" s="3"/>
      <c r="E104" s="3"/>
      <c r="F104" s="147"/>
      <c r="G104" s="147"/>
      <c r="H104" s="147"/>
      <c r="I104" s="51"/>
      <c r="J104" s="147"/>
      <c r="K104" s="147"/>
      <c r="L104" s="147"/>
      <c r="M104" s="147"/>
    </row>
    <row r="105" spans="3:13" x14ac:dyDescent="0.2">
      <c r="C105" s="3"/>
      <c r="E105" s="3"/>
      <c r="F105" s="147"/>
      <c r="G105" s="147"/>
      <c r="H105" s="147"/>
      <c r="I105" s="51"/>
      <c r="J105" s="147"/>
      <c r="K105" s="147"/>
      <c r="L105" s="147"/>
      <c r="M105" s="147"/>
    </row>
    <row r="106" spans="3:13" x14ac:dyDescent="0.2">
      <c r="C106" s="3"/>
      <c r="E106" s="3"/>
      <c r="F106" s="147"/>
      <c r="G106" s="147"/>
      <c r="H106" s="147"/>
      <c r="I106" s="51"/>
      <c r="J106" s="147"/>
      <c r="K106" s="147"/>
      <c r="L106" s="147"/>
      <c r="M106" s="147"/>
    </row>
    <row r="107" spans="3:13" x14ac:dyDescent="0.2">
      <c r="C107" s="3"/>
      <c r="E107" s="3"/>
      <c r="F107" s="147"/>
      <c r="G107" s="147"/>
      <c r="H107" s="147"/>
      <c r="I107" s="51"/>
      <c r="J107" s="147"/>
      <c r="K107" s="147"/>
      <c r="L107" s="147"/>
      <c r="M107" s="147"/>
    </row>
    <row r="108" spans="3:13" x14ac:dyDescent="0.2">
      <c r="C108" s="3"/>
      <c r="E108" s="3"/>
      <c r="F108" s="147"/>
      <c r="G108" s="147"/>
      <c r="H108" s="147"/>
      <c r="I108" s="51"/>
      <c r="J108" s="147"/>
      <c r="K108" s="147"/>
      <c r="L108" s="147"/>
      <c r="M108" s="147"/>
    </row>
    <row r="109" spans="3:13" x14ac:dyDescent="0.2">
      <c r="C109" s="3"/>
      <c r="E109" s="3"/>
      <c r="F109" s="147"/>
      <c r="G109" s="147"/>
      <c r="H109" s="147"/>
      <c r="I109" s="51"/>
      <c r="J109" s="147"/>
      <c r="K109" s="147"/>
      <c r="L109" s="147"/>
      <c r="M109" s="147"/>
    </row>
    <row r="110" spans="3:13" x14ac:dyDescent="0.2">
      <c r="C110" s="3"/>
      <c r="E110" s="3"/>
      <c r="F110" s="147"/>
      <c r="G110" s="147"/>
      <c r="H110" s="147"/>
      <c r="I110" s="51"/>
      <c r="J110" s="147"/>
      <c r="K110" s="147"/>
      <c r="L110" s="147"/>
      <c r="M110" s="147"/>
    </row>
    <row r="111" spans="3:13" x14ac:dyDescent="0.2">
      <c r="C111" s="3"/>
      <c r="E111" s="3"/>
      <c r="F111" s="147"/>
      <c r="G111" s="147"/>
      <c r="H111" s="147"/>
      <c r="I111" s="51"/>
      <c r="J111" s="147"/>
      <c r="K111" s="147"/>
      <c r="L111" s="147"/>
      <c r="M111" s="147"/>
    </row>
    <row r="112" spans="3:13" x14ac:dyDescent="0.2">
      <c r="C112" s="3"/>
      <c r="E112" s="3"/>
      <c r="F112" s="147"/>
      <c r="G112" s="147"/>
      <c r="H112" s="147"/>
      <c r="I112" s="51"/>
      <c r="J112" s="147"/>
      <c r="K112" s="147"/>
      <c r="L112" s="147"/>
      <c r="M112" s="147"/>
    </row>
    <row r="113" spans="3:13" x14ac:dyDescent="0.2">
      <c r="C113" s="3"/>
      <c r="E113" s="3"/>
      <c r="F113" s="147"/>
      <c r="G113" s="147"/>
      <c r="H113" s="147"/>
      <c r="I113" s="51"/>
      <c r="J113" s="147"/>
      <c r="K113" s="147"/>
      <c r="L113" s="147"/>
      <c r="M113" s="147"/>
    </row>
    <row r="114" spans="3:13" x14ac:dyDescent="0.2">
      <c r="C114" s="3"/>
      <c r="E114" s="3"/>
      <c r="F114" s="147"/>
      <c r="G114" s="147"/>
      <c r="H114" s="147"/>
      <c r="I114" s="51"/>
      <c r="J114" s="147"/>
      <c r="K114" s="147"/>
      <c r="L114" s="147"/>
      <c r="M114" s="147"/>
    </row>
    <row r="115" spans="3:13" x14ac:dyDescent="0.2">
      <c r="C115" s="3"/>
      <c r="E115" s="3"/>
      <c r="F115" s="147"/>
      <c r="G115" s="147"/>
      <c r="H115" s="147"/>
      <c r="I115" s="51"/>
      <c r="J115" s="147"/>
      <c r="K115" s="147"/>
      <c r="L115" s="147"/>
      <c r="M115" s="147"/>
    </row>
    <row r="116" spans="3:13" x14ac:dyDescent="0.2">
      <c r="C116" s="3"/>
      <c r="E116" s="3"/>
      <c r="F116" s="147"/>
      <c r="G116" s="147"/>
      <c r="H116" s="147"/>
      <c r="I116" s="51"/>
      <c r="J116" s="147"/>
      <c r="K116" s="147"/>
      <c r="L116" s="147"/>
      <c r="M116" s="147"/>
    </row>
    <row r="117" spans="3:13" x14ac:dyDescent="0.2">
      <c r="C117" s="3"/>
      <c r="E117" s="3"/>
      <c r="F117" s="147"/>
      <c r="G117" s="147"/>
      <c r="H117" s="147"/>
      <c r="I117" s="51"/>
      <c r="J117" s="147"/>
      <c r="K117" s="147"/>
      <c r="L117" s="147"/>
      <c r="M117" s="147"/>
    </row>
    <row r="118" spans="3:13" x14ac:dyDescent="0.2">
      <c r="C118" s="3"/>
      <c r="E118" s="3"/>
      <c r="F118" s="147"/>
      <c r="G118" s="147"/>
      <c r="H118" s="147"/>
      <c r="I118" s="51"/>
      <c r="J118" s="147"/>
      <c r="K118" s="147"/>
      <c r="L118" s="147"/>
      <c r="M118" s="147"/>
    </row>
    <row r="119" spans="3:13" x14ac:dyDescent="0.2">
      <c r="C119" s="3"/>
      <c r="E119" s="3"/>
      <c r="F119" s="147"/>
      <c r="G119" s="147"/>
      <c r="H119" s="147"/>
      <c r="I119" s="51"/>
      <c r="J119" s="147"/>
      <c r="K119" s="147"/>
      <c r="L119" s="147"/>
      <c r="M119" s="147"/>
    </row>
    <row r="120" spans="3:13" x14ac:dyDescent="0.2">
      <c r="C120" s="3"/>
      <c r="E120" s="3"/>
      <c r="F120" s="147"/>
      <c r="G120" s="147"/>
      <c r="H120" s="147"/>
      <c r="I120" s="51"/>
      <c r="J120" s="147"/>
      <c r="K120" s="147"/>
      <c r="L120" s="147"/>
      <c r="M120" s="147"/>
    </row>
    <row r="121" spans="3:13" x14ac:dyDescent="0.2">
      <c r="C121" s="3"/>
      <c r="E121" s="3"/>
      <c r="F121" s="147"/>
      <c r="G121" s="147"/>
      <c r="H121" s="147"/>
      <c r="I121" s="51"/>
      <c r="J121" s="147"/>
      <c r="K121" s="147"/>
      <c r="L121" s="147"/>
      <c r="M121" s="147"/>
    </row>
    <row r="122" spans="3:13" x14ac:dyDescent="0.2">
      <c r="C122" s="3"/>
      <c r="E122" s="3"/>
      <c r="F122" s="147"/>
      <c r="G122" s="147"/>
      <c r="H122" s="147"/>
      <c r="I122" s="51"/>
      <c r="J122" s="147"/>
      <c r="K122" s="147"/>
      <c r="L122" s="147"/>
      <c r="M122" s="147"/>
    </row>
    <row r="123" spans="3:13" x14ac:dyDescent="0.2">
      <c r="C123" s="3"/>
      <c r="E123" s="3"/>
      <c r="F123" s="147"/>
      <c r="G123" s="147"/>
      <c r="H123" s="147"/>
      <c r="I123" s="51"/>
      <c r="J123" s="147"/>
      <c r="K123" s="147"/>
      <c r="L123" s="147"/>
      <c r="M123" s="147"/>
    </row>
    <row r="124" spans="3:13" x14ac:dyDescent="0.2">
      <c r="C124" s="3"/>
      <c r="E124" s="3"/>
      <c r="F124" s="147"/>
      <c r="G124" s="147"/>
      <c r="H124" s="147"/>
      <c r="I124" s="51"/>
      <c r="J124" s="147"/>
      <c r="K124" s="147"/>
      <c r="L124" s="147"/>
      <c r="M124" s="147"/>
    </row>
    <row r="125" spans="3:13" x14ac:dyDescent="0.2">
      <c r="C125" s="3"/>
      <c r="E125" s="3"/>
      <c r="F125" s="147"/>
      <c r="G125" s="147"/>
      <c r="H125" s="147"/>
      <c r="I125" s="51"/>
      <c r="J125" s="147"/>
      <c r="K125" s="147"/>
      <c r="L125" s="147"/>
      <c r="M125" s="147"/>
    </row>
    <row r="126" spans="3:13" x14ac:dyDescent="0.2">
      <c r="C126" s="3"/>
      <c r="E126" s="3"/>
      <c r="F126" s="147"/>
      <c r="G126" s="147"/>
      <c r="H126" s="147"/>
      <c r="I126" s="51"/>
      <c r="J126" s="147"/>
      <c r="K126" s="147"/>
      <c r="L126" s="147"/>
      <c r="M126" s="147"/>
    </row>
    <row r="127" spans="3:13" x14ac:dyDescent="0.2">
      <c r="C127" s="3"/>
      <c r="E127" s="3"/>
      <c r="F127" s="147"/>
      <c r="G127" s="147"/>
      <c r="H127" s="147"/>
      <c r="I127" s="51"/>
      <c r="J127" s="147"/>
      <c r="K127" s="147"/>
      <c r="L127" s="147"/>
      <c r="M127" s="147"/>
    </row>
    <row r="128" spans="3:13" x14ac:dyDescent="0.2">
      <c r="C128" s="3"/>
      <c r="E128" s="3"/>
      <c r="F128" s="147"/>
      <c r="G128" s="147"/>
      <c r="H128" s="147"/>
      <c r="I128" s="51"/>
      <c r="J128" s="147"/>
      <c r="K128" s="147"/>
      <c r="L128" s="147"/>
      <c r="M128" s="147"/>
    </row>
    <row r="129" spans="3:13" x14ac:dyDescent="0.2">
      <c r="C129" s="3"/>
      <c r="E129" s="3"/>
      <c r="F129" s="147"/>
      <c r="G129" s="147"/>
      <c r="H129" s="147"/>
      <c r="I129" s="51"/>
      <c r="J129" s="147"/>
      <c r="K129" s="147"/>
      <c r="L129" s="147"/>
      <c r="M129" s="147"/>
    </row>
    <row r="130" spans="3:13" x14ac:dyDescent="0.2">
      <c r="C130" s="3"/>
      <c r="E130" s="3"/>
      <c r="F130" s="147"/>
      <c r="G130" s="147"/>
      <c r="H130" s="147"/>
      <c r="I130" s="51"/>
      <c r="J130" s="147"/>
      <c r="K130" s="147"/>
      <c r="L130" s="147"/>
      <c r="M130" s="147"/>
    </row>
    <row r="131" spans="3:13" x14ac:dyDescent="0.2">
      <c r="C131" s="3"/>
      <c r="E131" s="3"/>
      <c r="F131" s="147"/>
      <c r="G131" s="147"/>
      <c r="H131" s="147"/>
      <c r="I131" s="51"/>
      <c r="J131" s="147"/>
      <c r="K131" s="147"/>
      <c r="L131" s="147"/>
      <c r="M131" s="147"/>
    </row>
    <row r="132" spans="3:13" x14ac:dyDescent="0.2">
      <c r="C132" s="3"/>
      <c r="E132" s="3"/>
      <c r="F132" s="147"/>
      <c r="G132" s="147"/>
      <c r="H132" s="147"/>
      <c r="I132" s="51"/>
      <c r="J132" s="147"/>
      <c r="K132" s="147"/>
      <c r="L132" s="147"/>
      <c r="M132" s="147"/>
    </row>
    <row r="133" spans="3:13" x14ac:dyDescent="0.2">
      <c r="C133" s="3"/>
      <c r="E133" s="3"/>
      <c r="F133" s="147"/>
      <c r="G133" s="147"/>
      <c r="H133" s="147"/>
      <c r="I133" s="51"/>
      <c r="J133" s="147"/>
      <c r="K133" s="147"/>
      <c r="L133" s="147"/>
      <c r="M133" s="147"/>
    </row>
    <row r="134" spans="3:13" x14ac:dyDescent="0.2">
      <c r="C134" s="3"/>
      <c r="E134" s="3"/>
      <c r="F134" s="147"/>
      <c r="G134" s="147"/>
      <c r="H134" s="147"/>
      <c r="I134" s="51"/>
      <c r="J134" s="147"/>
      <c r="K134" s="147"/>
      <c r="L134" s="147"/>
      <c r="M134" s="147"/>
    </row>
    <row r="135" spans="3:13" x14ac:dyDescent="0.2">
      <c r="C135" s="3"/>
      <c r="E135" s="3"/>
      <c r="F135" s="147"/>
      <c r="G135" s="147"/>
      <c r="H135" s="147"/>
      <c r="I135" s="51"/>
      <c r="J135" s="147"/>
      <c r="K135" s="147"/>
      <c r="L135" s="147"/>
      <c r="M135" s="147"/>
    </row>
    <row r="136" spans="3:13" x14ac:dyDescent="0.2">
      <c r="C136" s="3"/>
      <c r="E136" s="3"/>
      <c r="F136" s="147"/>
      <c r="G136" s="147"/>
      <c r="H136" s="147"/>
      <c r="I136" s="51"/>
      <c r="J136" s="147"/>
      <c r="K136" s="147"/>
      <c r="L136" s="147"/>
      <c r="M136" s="147"/>
    </row>
    <row r="137" spans="3:13" x14ac:dyDescent="0.2">
      <c r="C137" s="3"/>
      <c r="E137" s="3"/>
      <c r="F137" s="147"/>
      <c r="G137" s="147"/>
      <c r="H137" s="147"/>
      <c r="I137" s="51"/>
      <c r="J137" s="147"/>
      <c r="K137" s="147"/>
      <c r="L137" s="147"/>
      <c r="M137" s="147"/>
    </row>
    <row r="138" spans="3:13" x14ac:dyDescent="0.2">
      <c r="C138" s="3"/>
      <c r="E138" s="3"/>
      <c r="F138" s="147"/>
      <c r="G138" s="147"/>
      <c r="H138" s="147"/>
      <c r="I138" s="51"/>
      <c r="J138" s="147"/>
      <c r="K138" s="147"/>
      <c r="L138" s="147"/>
      <c r="M138" s="147"/>
    </row>
    <row r="139" spans="3:13" x14ac:dyDescent="0.2">
      <c r="C139" s="3"/>
      <c r="E139" s="3"/>
      <c r="F139" s="147"/>
      <c r="G139" s="147"/>
      <c r="H139" s="147"/>
      <c r="I139" s="51"/>
      <c r="J139" s="147"/>
      <c r="K139" s="147"/>
      <c r="L139" s="147"/>
      <c r="M139" s="147"/>
    </row>
    <row r="140" spans="3:13" x14ac:dyDescent="0.2">
      <c r="C140" s="3"/>
      <c r="E140" s="3"/>
      <c r="F140" s="147"/>
      <c r="G140" s="147"/>
      <c r="H140" s="147"/>
      <c r="I140" s="51"/>
      <c r="J140" s="147"/>
      <c r="K140" s="147"/>
      <c r="L140" s="147"/>
      <c r="M140" s="147"/>
    </row>
    <row r="141" spans="3:13" x14ac:dyDescent="0.2">
      <c r="C141" s="3"/>
      <c r="E141" s="3"/>
      <c r="F141" s="147"/>
      <c r="G141" s="147"/>
      <c r="H141" s="147"/>
      <c r="I141" s="51"/>
      <c r="J141" s="147"/>
      <c r="K141" s="147"/>
      <c r="L141" s="147"/>
      <c r="M141" s="147"/>
    </row>
    <row r="142" spans="3:13" x14ac:dyDescent="0.2">
      <c r="C142" s="3"/>
      <c r="E142" s="3"/>
      <c r="F142" s="147"/>
      <c r="G142" s="147"/>
      <c r="H142" s="147"/>
      <c r="I142" s="51"/>
      <c r="J142" s="147"/>
      <c r="K142" s="147"/>
      <c r="L142" s="147"/>
      <c r="M142" s="147"/>
    </row>
    <row r="143" spans="3:13" x14ac:dyDescent="0.2">
      <c r="C143" s="3"/>
      <c r="E143" s="3"/>
      <c r="F143" s="147"/>
      <c r="G143" s="147"/>
      <c r="H143" s="147"/>
      <c r="I143" s="51"/>
      <c r="J143" s="147"/>
      <c r="K143" s="147"/>
      <c r="L143" s="147"/>
      <c r="M143" s="147"/>
    </row>
    <row r="144" spans="3:13" x14ac:dyDescent="0.2">
      <c r="C144" s="3"/>
      <c r="E144" s="3"/>
      <c r="F144" s="147"/>
      <c r="G144" s="147"/>
      <c r="H144" s="147"/>
      <c r="I144" s="51"/>
      <c r="J144" s="147"/>
      <c r="K144" s="147"/>
      <c r="L144" s="147"/>
      <c r="M144" s="147"/>
    </row>
    <row r="145" spans="3:13" x14ac:dyDescent="0.2">
      <c r="C145" s="3"/>
      <c r="E145" s="3"/>
      <c r="F145" s="147"/>
      <c r="G145" s="147"/>
      <c r="H145" s="147"/>
      <c r="I145" s="51"/>
      <c r="J145" s="147"/>
      <c r="K145" s="147"/>
      <c r="L145" s="147"/>
      <c r="M145" s="147"/>
    </row>
    <row r="146" spans="3:13" x14ac:dyDescent="0.2">
      <c r="C146" s="3"/>
      <c r="E146" s="3"/>
      <c r="F146" s="147"/>
      <c r="G146" s="147"/>
      <c r="H146" s="147"/>
      <c r="I146" s="51"/>
      <c r="J146" s="147"/>
      <c r="K146" s="147"/>
      <c r="L146" s="147"/>
      <c r="M146" s="147"/>
    </row>
    <row r="147" spans="3:13" x14ac:dyDescent="0.2">
      <c r="C147" s="3"/>
      <c r="E147" s="3"/>
      <c r="F147" s="147"/>
      <c r="G147" s="147"/>
      <c r="H147" s="147"/>
      <c r="I147" s="51"/>
      <c r="J147" s="147"/>
      <c r="K147" s="147"/>
      <c r="L147" s="147"/>
      <c r="M147" s="147"/>
    </row>
    <row r="148" spans="3:13" x14ac:dyDescent="0.2">
      <c r="C148" s="3"/>
      <c r="E148" s="3"/>
      <c r="F148" s="147"/>
      <c r="G148" s="147"/>
      <c r="H148" s="147"/>
      <c r="I148" s="51"/>
      <c r="J148" s="147"/>
      <c r="K148" s="147"/>
      <c r="L148" s="147"/>
      <c r="M148" s="147"/>
    </row>
    <row r="149" spans="3:13" x14ac:dyDescent="0.2">
      <c r="C149" s="3"/>
      <c r="E149" s="3"/>
      <c r="F149" s="147"/>
      <c r="G149" s="147"/>
      <c r="H149" s="147"/>
      <c r="I149" s="51"/>
      <c r="J149" s="147"/>
      <c r="K149" s="147"/>
      <c r="L149" s="147"/>
      <c r="M149" s="147"/>
    </row>
    <row r="150" spans="3:13" x14ac:dyDescent="0.2">
      <c r="C150" s="3"/>
      <c r="E150" s="3"/>
      <c r="F150" s="147"/>
      <c r="G150" s="147"/>
      <c r="H150" s="147"/>
      <c r="I150" s="51"/>
      <c r="J150" s="147"/>
      <c r="K150" s="147"/>
      <c r="L150" s="147"/>
      <c r="M150" s="147"/>
    </row>
    <row r="151" spans="3:13" x14ac:dyDescent="0.2">
      <c r="C151" s="3"/>
      <c r="E151" s="3"/>
      <c r="F151" s="147"/>
      <c r="G151" s="147"/>
      <c r="H151" s="147"/>
      <c r="I151" s="51"/>
      <c r="J151" s="147"/>
      <c r="K151" s="147"/>
      <c r="L151" s="147"/>
      <c r="M151" s="147"/>
    </row>
    <row r="152" spans="3:13" x14ac:dyDescent="0.2">
      <c r="C152" s="3"/>
      <c r="E152" s="3"/>
      <c r="F152" s="147"/>
      <c r="G152" s="147"/>
      <c r="H152" s="147"/>
      <c r="I152" s="51"/>
      <c r="J152" s="147"/>
      <c r="K152" s="147"/>
      <c r="L152" s="147"/>
      <c r="M152" s="147"/>
    </row>
    <row r="153" spans="3:13" x14ac:dyDescent="0.2">
      <c r="C153" s="3"/>
      <c r="E153" s="3"/>
      <c r="F153" s="147"/>
      <c r="G153" s="147"/>
      <c r="H153" s="147"/>
      <c r="I153" s="51"/>
      <c r="J153" s="147"/>
      <c r="K153" s="147"/>
      <c r="L153" s="147"/>
      <c r="M153" s="147"/>
    </row>
    <row r="154" spans="3:13" x14ac:dyDescent="0.2">
      <c r="C154" s="3"/>
      <c r="E154" s="3"/>
      <c r="F154" s="147"/>
      <c r="G154" s="147"/>
      <c r="H154" s="147"/>
      <c r="I154" s="51"/>
      <c r="J154" s="147"/>
      <c r="K154" s="147"/>
      <c r="L154" s="147"/>
      <c r="M154" s="147"/>
    </row>
    <row r="155" spans="3:13" x14ac:dyDescent="0.2">
      <c r="C155" s="3"/>
      <c r="E155" s="3"/>
      <c r="F155" s="147"/>
      <c r="G155" s="147"/>
      <c r="H155" s="147"/>
      <c r="I155" s="51"/>
      <c r="J155" s="147"/>
      <c r="K155" s="147"/>
      <c r="L155" s="147"/>
      <c r="M155" s="147"/>
    </row>
    <row r="156" spans="3:13" x14ac:dyDescent="0.2">
      <c r="C156" s="3"/>
      <c r="E156" s="3"/>
      <c r="F156" s="147"/>
      <c r="G156" s="147"/>
      <c r="H156" s="147"/>
      <c r="I156" s="51"/>
      <c r="J156" s="147"/>
      <c r="K156" s="147"/>
      <c r="L156" s="147"/>
      <c r="M156" s="147"/>
    </row>
    <row r="157" spans="3:13" x14ac:dyDescent="0.2">
      <c r="C157" s="3"/>
      <c r="E157" s="3"/>
      <c r="F157" s="147"/>
      <c r="G157" s="147"/>
      <c r="H157" s="147"/>
      <c r="I157" s="51"/>
      <c r="J157" s="147"/>
      <c r="K157" s="147"/>
      <c r="L157" s="147"/>
      <c r="M157" s="147"/>
    </row>
    <row r="158" spans="3:13" x14ac:dyDescent="0.2">
      <c r="C158" s="3"/>
      <c r="E158" s="3"/>
      <c r="F158" s="147"/>
      <c r="G158" s="147"/>
      <c r="H158" s="147"/>
      <c r="I158" s="51"/>
      <c r="J158" s="147"/>
      <c r="K158" s="147"/>
      <c r="L158" s="147"/>
      <c r="M158" s="147"/>
    </row>
    <row r="159" spans="3:13" x14ac:dyDescent="0.2">
      <c r="C159" s="3"/>
      <c r="E159" s="3"/>
      <c r="F159" s="147"/>
      <c r="G159" s="147"/>
      <c r="H159" s="147"/>
      <c r="I159" s="51"/>
      <c r="J159" s="147"/>
      <c r="K159" s="147"/>
      <c r="L159" s="147"/>
      <c r="M159" s="147"/>
    </row>
    <row r="160" spans="3:13" x14ac:dyDescent="0.2">
      <c r="C160" s="3"/>
      <c r="E160" s="3"/>
      <c r="F160" s="147"/>
      <c r="G160" s="147"/>
      <c r="H160" s="147"/>
      <c r="I160" s="51"/>
      <c r="J160" s="147"/>
      <c r="K160" s="147"/>
      <c r="L160" s="147"/>
      <c r="M160" s="147"/>
    </row>
    <row r="161" spans="3:13" x14ac:dyDescent="0.2">
      <c r="C161" s="3"/>
      <c r="E161" s="3"/>
      <c r="F161" s="147"/>
      <c r="G161" s="147"/>
      <c r="H161" s="147"/>
      <c r="I161" s="51"/>
      <c r="J161" s="147"/>
      <c r="K161" s="147"/>
      <c r="L161" s="147"/>
      <c r="M161" s="147"/>
    </row>
    <row r="162" spans="3:13" x14ac:dyDescent="0.2">
      <c r="C162" s="3"/>
      <c r="E162" s="3"/>
      <c r="F162" s="147"/>
      <c r="G162" s="147"/>
      <c r="H162" s="147"/>
      <c r="I162" s="51"/>
      <c r="J162" s="147"/>
      <c r="K162" s="147"/>
      <c r="L162" s="147"/>
      <c r="M162" s="147"/>
    </row>
    <row r="163" spans="3:13" x14ac:dyDescent="0.2">
      <c r="C163" s="3"/>
      <c r="E163" s="3"/>
      <c r="F163" s="147"/>
      <c r="G163" s="147"/>
      <c r="H163" s="147"/>
      <c r="I163" s="51"/>
      <c r="J163" s="147"/>
      <c r="K163" s="147"/>
      <c r="L163" s="147"/>
      <c r="M163" s="147"/>
    </row>
    <row r="164" spans="3:13" x14ac:dyDescent="0.2">
      <c r="C164" s="3"/>
      <c r="E164" s="3"/>
      <c r="F164" s="147"/>
      <c r="G164" s="147"/>
      <c r="H164" s="147"/>
      <c r="I164" s="51"/>
      <c r="J164" s="147"/>
      <c r="K164" s="147"/>
      <c r="L164" s="147"/>
      <c r="M164" s="147"/>
    </row>
    <row r="165" spans="3:13" x14ac:dyDescent="0.2">
      <c r="C165" s="3"/>
      <c r="E165" s="3"/>
      <c r="F165" s="147"/>
      <c r="G165" s="147"/>
      <c r="H165" s="147"/>
      <c r="I165" s="51"/>
      <c r="J165" s="147"/>
      <c r="K165" s="147"/>
      <c r="L165" s="147"/>
      <c r="M165" s="147"/>
    </row>
    <row r="166" spans="3:13" x14ac:dyDescent="0.2">
      <c r="C166" s="3"/>
      <c r="E166" s="3"/>
      <c r="F166" s="147"/>
      <c r="G166" s="147"/>
      <c r="H166" s="147"/>
      <c r="I166" s="51"/>
      <c r="J166" s="147"/>
      <c r="K166" s="147"/>
      <c r="L166" s="147"/>
      <c r="M166" s="147"/>
    </row>
    <row r="167" spans="3:13" x14ac:dyDescent="0.2">
      <c r="C167" s="3"/>
      <c r="E167" s="3"/>
      <c r="F167" s="147"/>
      <c r="G167" s="147"/>
      <c r="H167" s="147"/>
      <c r="I167" s="51"/>
      <c r="J167" s="147"/>
      <c r="K167" s="147"/>
      <c r="L167" s="147"/>
      <c r="M167" s="147"/>
    </row>
    <row r="168" spans="3:13" x14ac:dyDescent="0.2">
      <c r="C168" s="3"/>
      <c r="E168" s="3"/>
      <c r="F168" s="147"/>
      <c r="G168" s="147"/>
      <c r="H168" s="147"/>
      <c r="I168" s="51"/>
      <c r="J168" s="147"/>
      <c r="K168" s="147"/>
      <c r="L168" s="147"/>
      <c r="M168" s="147"/>
    </row>
    <row r="169" spans="3:13" x14ac:dyDescent="0.2">
      <c r="C169" s="3"/>
      <c r="E169" s="3"/>
      <c r="F169" s="147"/>
      <c r="G169" s="147"/>
      <c r="H169" s="147"/>
      <c r="I169" s="51"/>
      <c r="J169" s="147"/>
      <c r="K169" s="147"/>
      <c r="L169" s="147"/>
      <c r="M169" s="147"/>
    </row>
    <row r="170" spans="3:13" x14ac:dyDescent="0.2">
      <c r="C170" s="3"/>
      <c r="E170" s="3"/>
      <c r="F170" s="147"/>
      <c r="G170" s="147"/>
      <c r="H170" s="147"/>
      <c r="I170" s="51"/>
      <c r="J170" s="147"/>
      <c r="K170" s="147"/>
      <c r="L170" s="147"/>
      <c r="M170" s="147"/>
    </row>
    <row r="171" spans="3:13" x14ac:dyDescent="0.2">
      <c r="C171" s="3"/>
      <c r="E171" s="3"/>
      <c r="F171" s="147"/>
      <c r="G171" s="147"/>
      <c r="H171" s="147"/>
      <c r="I171" s="51"/>
      <c r="J171" s="147"/>
      <c r="K171" s="147"/>
      <c r="L171" s="147"/>
      <c r="M171" s="147"/>
    </row>
    <row r="172" spans="3:13" x14ac:dyDescent="0.2">
      <c r="C172" s="3"/>
      <c r="E172" s="3"/>
      <c r="F172" s="147"/>
      <c r="G172" s="147"/>
      <c r="H172" s="147"/>
      <c r="I172" s="51"/>
      <c r="J172" s="147"/>
      <c r="K172" s="147"/>
      <c r="L172" s="147"/>
      <c r="M172" s="147"/>
    </row>
    <row r="173" spans="3:13" x14ac:dyDescent="0.2">
      <c r="C173" s="3"/>
      <c r="E173" s="3"/>
      <c r="F173" s="147"/>
      <c r="G173" s="147"/>
      <c r="H173" s="147"/>
      <c r="I173" s="51"/>
      <c r="J173" s="147"/>
      <c r="K173" s="147"/>
      <c r="L173" s="147"/>
      <c r="M173" s="147"/>
    </row>
    <row r="174" spans="3:13" x14ac:dyDescent="0.2">
      <c r="C174" s="3"/>
      <c r="E174" s="3"/>
      <c r="F174" s="147"/>
      <c r="G174" s="147"/>
      <c r="H174" s="147"/>
      <c r="I174" s="51"/>
      <c r="J174" s="147"/>
      <c r="K174" s="147"/>
      <c r="L174" s="147"/>
      <c r="M174" s="147"/>
    </row>
    <row r="175" spans="3:13" x14ac:dyDescent="0.2">
      <c r="C175" s="3"/>
      <c r="E175" s="3"/>
      <c r="F175" s="147"/>
      <c r="G175" s="147"/>
      <c r="H175" s="147"/>
      <c r="I175" s="51"/>
      <c r="J175" s="147"/>
      <c r="K175" s="147"/>
      <c r="L175" s="147"/>
      <c r="M175" s="147"/>
    </row>
    <row r="176" spans="3:13" x14ac:dyDescent="0.2">
      <c r="C176" s="3"/>
      <c r="E176" s="3"/>
      <c r="F176" s="147"/>
      <c r="G176" s="147"/>
      <c r="H176" s="147"/>
      <c r="I176" s="51"/>
      <c r="J176" s="147"/>
      <c r="K176" s="147"/>
      <c r="L176" s="147"/>
      <c r="M176" s="147"/>
    </row>
    <row r="177" spans="3:13" x14ac:dyDescent="0.2">
      <c r="C177" s="3"/>
      <c r="E177" s="3"/>
      <c r="F177" s="147"/>
      <c r="G177" s="147"/>
      <c r="H177" s="147"/>
      <c r="I177" s="51"/>
      <c r="J177" s="147"/>
      <c r="K177" s="147"/>
      <c r="L177" s="147"/>
      <c r="M177" s="147"/>
    </row>
    <row r="178" spans="3:13" x14ac:dyDescent="0.2">
      <c r="C178" s="3"/>
      <c r="E178" s="3"/>
      <c r="F178" s="147"/>
      <c r="G178" s="147"/>
      <c r="H178" s="147"/>
      <c r="I178" s="51"/>
      <c r="J178" s="147"/>
      <c r="K178" s="147"/>
      <c r="L178" s="147"/>
      <c r="M178" s="147"/>
    </row>
    <row r="179" spans="3:13" x14ac:dyDescent="0.2">
      <c r="C179" s="3"/>
      <c r="E179" s="3"/>
      <c r="F179" s="147"/>
      <c r="G179" s="147"/>
      <c r="H179" s="147"/>
      <c r="I179" s="51"/>
      <c r="J179" s="147"/>
      <c r="K179" s="147"/>
      <c r="L179" s="147"/>
      <c r="M179" s="147"/>
    </row>
    <row r="180" spans="3:13" x14ac:dyDescent="0.2">
      <c r="C180" s="3"/>
      <c r="E180" s="3"/>
      <c r="F180" s="147"/>
      <c r="G180" s="147"/>
      <c r="H180" s="147"/>
      <c r="I180" s="51"/>
      <c r="J180" s="147"/>
      <c r="K180" s="147"/>
      <c r="L180" s="147"/>
      <c r="M180" s="147"/>
    </row>
    <row r="181" spans="3:13" x14ac:dyDescent="0.2">
      <c r="C181" s="3"/>
      <c r="E181" s="3"/>
      <c r="F181" s="147"/>
      <c r="G181" s="147"/>
      <c r="H181" s="147"/>
      <c r="I181" s="51"/>
      <c r="J181" s="147"/>
      <c r="K181" s="147"/>
      <c r="L181" s="147"/>
      <c r="M181" s="147"/>
    </row>
    <row r="182" spans="3:13" x14ac:dyDescent="0.2">
      <c r="C182" s="3"/>
      <c r="E182" s="3"/>
      <c r="F182" s="147"/>
      <c r="G182" s="147"/>
      <c r="H182" s="147"/>
      <c r="I182" s="51"/>
      <c r="J182" s="147"/>
      <c r="K182" s="147"/>
      <c r="L182" s="147"/>
      <c r="M182" s="147"/>
    </row>
    <row r="183" spans="3:13" x14ac:dyDescent="0.2">
      <c r="C183" s="3"/>
      <c r="E183" s="3"/>
      <c r="F183" s="147"/>
      <c r="G183" s="147"/>
      <c r="H183" s="147"/>
      <c r="I183" s="51"/>
      <c r="J183" s="147"/>
      <c r="K183" s="147"/>
      <c r="L183" s="147"/>
      <c r="M183" s="147"/>
    </row>
    <row r="184" spans="3:13" x14ac:dyDescent="0.2">
      <c r="C184" s="3"/>
      <c r="E184" s="3"/>
      <c r="F184" s="147"/>
      <c r="G184" s="147"/>
      <c r="H184" s="147"/>
      <c r="I184" s="51"/>
      <c r="J184" s="147"/>
      <c r="K184" s="147"/>
      <c r="L184" s="147"/>
      <c r="M184" s="147"/>
    </row>
    <row r="185" spans="3:13" x14ac:dyDescent="0.2">
      <c r="C185" s="3"/>
      <c r="E185" s="3"/>
      <c r="F185" s="147"/>
      <c r="G185" s="147"/>
      <c r="H185" s="147"/>
      <c r="I185" s="51"/>
      <c r="J185" s="147"/>
      <c r="K185" s="147"/>
      <c r="L185" s="147"/>
      <c r="M185" s="147"/>
    </row>
    <row r="186" spans="3:13" x14ac:dyDescent="0.2">
      <c r="C186" s="3"/>
      <c r="E186" s="3"/>
      <c r="F186" s="147"/>
      <c r="G186" s="147"/>
      <c r="H186" s="147"/>
      <c r="I186" s="51"/>
      <c r="J186" s="147"/>
      <c r="K186" s="147"/>
      <c r="L186" s="147"/>
      <c r="M186" s="147"/>
    </row>
    <row r="187" spans="3:13" x14ac:dyDescent="0.2">
      <c r="C187" s="3"/>
      <c r="E187" s="3"/>
      <c r="F187" s="147"/>
      <c r="G187" s="147"/>
      <c r="H187" s="147"/>
      <c r="I187" s="51"/>
      <c r="J187" s="147"/>
      <c r="K187" s="147"/>
      <c r="L187" s="147"/>
      <c r="M187" s="147"/>
    </row>
    <row r="188" spans="3:13" x14ac:dyDescent="0.2">
      <c r="C188" s="3"/>
      <c r="E188" s="3"/>
      <c r="F188" s="147"/>
      <c r="G188" s="147"/>
      <c r="H188" s="147"/>
      <c r="I188" s="51"/>
      <c r="J188" s="147"/>
      <c r="K188" s="147"/>
      <c r="L188" s="147"/>
      <c r="M188" s="147"/>
    </row>
    <row r="189" spans="3:13" x14ac:dyDescent="0.2">
      <c r="C189" s="3"/>
      <c r="E189" s="3"/>
      <c r="F189" s="147"/>
      <c r="G189" s="147"/>
      <c r="H189" s="147"/>
      <c r="I189" s="51"/>
      <c r="J189" s="147"/>
      <c r="K189" s="147"/>
      <c r="L189" s="147"/>
      <c r="M189" s="147"/>
    </row>
    <row r="190" spans="3:13" x14ac:dyDescent="0.2">
      <c r="C190" s="3"/>
      <c r="E190" s="3"/>
      <c r="F190" s="147"/>
      <c r="G190" s="147"/>
      <c r="H190" s="147"/>
      <c r="I190" s="51"/>
      <c r="J190" s="147"/>
      <c r="K190" s="147"/>
      <c r="L190" s="147"/>
      <c r="M190" s="147"/>
    </row>
    <row r="191" spans="3:13" x14ac:dyDescent="0.2">
      <c r="C191" s="3"/>
      <c r="E191" s="3"/>
      <c r="F191" s="147"/>
      <c r="G191" s="147"/>
      <c r="H191" s="147"/>
      <c r="I191" s="51"/>
      <c r="J191" s="147"/>
      <c r="K191" s="147"/>
      <c r="L191" s="147"/>
      <c r="M191" s="147"/>
    </row>
    <row r="192" spans="3:13" x14ac:dyDescent="0.2">
      <c r="C192" s="3"/>
      <c r="E192" s="3"/>
      <c r="F192" s="147"/>
      <c r="G192" s="147"/>
      <c r="H192" s="147"/>
      <c r="I192" s="51"/>
      <c r="J192" s="147"/>
      <c r="K192" s="147"/>
      <c r="L192" s="147"/>
      <c r="M192" s="147"/>
    </row>
    <row r="193" spans="3:13" x14ac:dyDescent="0.2">
      <c r="C193" s="3"/>
      <c r="E193" s="3"/>
      <c r="F193" s="147"/>
      <c r="G193" s="147"/>
      <c r="H193" s="147"/>
      <c r="I193" s="51"/>
      <c r="J193" s="147"/>
      <c r="K193" s="147"/>
      <c r="L193" s="147"/>
      <c r="M193" s="147"/>
    </row>
    <row r="194" spans="3:13" x14ac:dyDescent="0.2">
      <c r="C194" s="3"/>
      <c r="E194" s="3"/>
      <c r="F194" s="147"/>
      <c r="G194" s="147"/>
      <c r="H194" s="147"/>
      <c r="I194" s="51"/>
      <c r="J194" s="147"/>
      <c r="K194" s="147"/>
      <c r="L194" s="147"/>
      <c r="M194" s="147"/>
    </row>
    <row r="195" spans="3:13" x14ac:dyDescent="0.2">
      <c r="C195" s="3"/>
      <c r="E195" s="3"/>
      <c r="F195" s="147"/>
      <c r="G195" s="147"/>
      <c r="H195" s="147"/>
      <c r="I195" s="51"/>
      <c r="J195" s="147"/>
      <c r="K195" s="147"/>
      <c r="L195" s="147"/>
      <c r="M195" s="147"/>
    </row>
    <row r="196" spans="3:13" x14ac:dyDescent="0.2">
      <c r="C196" s="3"/>
      <c r="E196" s="3"/>
      <c r="F196" s="147"/>
      <c r="G196" s="147"/>
      <c r="H196" s="147"/>
      <c r="I196" s="51"/>
      <c r="J196" s="147"/>
      <c r="K196" s="147"/>
      <c r="L196" s="147"/>
      <c r="M196" s="147"/>
    </row>
    <row r="197" spans="3:13" x14ac:dyDescent="0.2">
      <c r="C197" s="3"/>
      <c r="E197" s="3"/>
      <c r="F197" s="147"/>
      <c r="G197" s="147"/>
      <c r="H197" s="147"/>
      <c r="I197" s="51"/>
      <c r="J197" s="147"/>
      <c r="K197" s="147"/>
      <c r="L197" s="147"/>
      <c r="M197" s="147"/>
    </row>
    <row r="198" spans="3:13" x14ac:dyDescent="0.2">
      <c r="C198" s="3"/>
      <c r="E198" s="3"/>
      <c r="F198" s="147"/>
      <c r="G198" s="147"/>
      <c r="H198" s="147"/>
      <c r="I198" s="51"/>
      <c r="J198" s="147"/>
      <c r="K198" s="147"/>
      <c r="L198" s="147"/>
      <c r="M198" s="147"/>
    </row>
    <row r="199" spans="3:13" x14ac:dyDescent="0.2">
      <c r="C199" s="3"/>
      <c r="E199" s="3"/>
      <c r="F199" s="147"/>
      <c r="G199" s="147"/>
      <c r="H199" s="147"/>
      <c r="I199" s="51"/>
      <c r="J199" s="147"/>
      <c r="K199" s="147"/>
      <c r="L199" s="147"/>
      <c r="M199" s="147"/>
    </row>
    <row r="200" spans="3:13" x14ac:dyDescent="0.2">
      <c r="C200" s="3"/>
      <c r="E200" s="3"/>
      <c r="F200" s="147"/>
      <c r="G200" s="147"/>
      <c r="H200" s="147"/>
      <c r="I200" s="51"/>
      <c r="J200" s="147"/>
      <c r="K200" s="147"/>
      <c r="L200" s="147"/>
      <c r="M200" s="147"/>
    </row>
    <row r="201" spans="3:13" x14ac:dyDescent="0.2">
      <c r="C201" s="3"/>
      <c r="E201" s="3"/>
      <c r="F201" s="147"/>
      <c r="G201" s="147"/>
      <c r="H201" s="147"/>
      <c r="I201" s="51"/>
      <c r="J201" s="147"/>
      <c r="K201" s="147"/>
      <c r="L201" s="147"/>
      <c r="M201" s="147"/>
    </row>
    <row r="202" spans="3:13" x14ac:dyDescent="0.2">
      <c r="C202" s="3"/>
      <c r="E202" s="3"/>
      <c r="F202" s="147"/>
      <c r="G202" s="147"/>
      <c r="H202" s="147"/>
      <c r="I202" s="51"/>
      <c r="J202" s="147"/>
      <c r="K202" s="147"/>
      <c r="L202" s="147"/>
      <c r="M202" s="147"/>
    </row>
    <row r="203" spans="3:13" x14ac:dyDescent="0.2">
      <c r="C203" s="3"/>
      <c r="E203" s="3"/>
      <c r="F203" s="147"/>
      <c r="G203" s="147"/>
      <c r="H203" s="147"/>
      <c r="I203" s="51"/>
      <c r="J203" s="147"/>
      <c r="K203" s="147"/>
      <c r="L203" s="147"/>
      <c r="M203" s="147"/>
    </row>
    <row r="204" spans="3:13" x14ac:dyDescent="0.2">
      <c r="C204" s="3"/>
      <c r="E204" s="3"/>
      <c r="F204" s="147"/>
      <c r="G204" s="147"/>
      <c r="H204" s="147"/>
      <c r="I204" s="51"/>
      <c r="J204" s="147"/>
      <c r="K204" s="147"/>
      <c r="L204" s="147"/>
      <c r="M204" s="147"/>
    </row>
    <row r="205" spans="3:13" x14ac:dyDescent="0.2">
      <c r="C205" s="3"/>
      <c r="E205" s="3"/>
      <c r="F205" s="147"/>
      <c r="G205" s="147"/>
      <c r="H205" s="147"/>
      <c r="I205" s="51"/>
      <c r="J205" s="147"/>
      <c r="K205" s="147"/>
      <c r="L205" s="147"/>
      <c r="M205" s="147"/>
    </row>
    <row r="206" spans="3:13" x14ac:dyDescent="0.2">
      <c r="C206" s="3"/>
      <c r="E206" s="3"/>
      <c r="F206" s="147"/>
      <c r="G206" s="147"/>
      <c r="H206" s="147"/>
      <c r="I206" s="51"/>
      <c r="J206" s="147"/>
      <c r="K206" s="147"/>
      <c r="L206" s="147"/>
      <c r="M206" s="147"/>
    </row>
    <row r="207" spans="3:13" x14ac:dyDescent="0.2">
      <c r="C207" s="3"/>
      <c r="E207" s="3"/>
      <c r="F207" s="147"/>
      <c r="G207" s="147"/>
      <c r="H207" s="147"/>
      <c r="I207" s="51"/>
      <c r="J207" s="147"/>
      <c r="K207" s="147"/>
      <c r="L207" s="147"/>
      <c r="M207" s="147"/>
    </row>
    <row r="208" spans="3:13" x14ac:dyDescent="0.2">
      <c r="C208" s="3"/>
      <c r="E208" s="3"/>
      <c r="F208" s="147"/>
      <c r="G208" s="147"/>
      <c r="H208" s="147"/>
      <c r="I208" s="51"/>
      <c r="J208" s="147"/>
      <c r="K208" s="147"/>
      <c r="L208" s="147"/>
      <c r="M208" s="147"/>
    </row>
    <row r="209" spans="3:13" x14ac:dyDescent="0.2">
      <c r="C209" s="3"/>
      <c r="E209" s="3"/>
      <c r="F209" s="147"/>
      <c r="G209" s="147"/>
      <c r="H209" s="147"/>
      <c r="I209" s="51"/>
      <c r="J209" s="147"/>
      <c r="K209" s="147"/>
      <c r="L209" s="147"/>
      <c r="M209" s="147"/>
    </row>
    <row r="210" spans="3:13" x14ac:dyDescent="0.2">
      <c r="C210" s="3"/>
      <c r="E210" s="3"/>
      <c r="F210" s="147"/>
      <c r="G210" s="147"/>
      <c r="H210" s="147"/>
      <c r="I210" s="51"/>
      <c r="J210" s="147"/>
      <c r="K210" s="147"/>
      <c r="L210" s="147"/>
      <c r="M210" s="147"/>
    </row>
    <row r="211" spans="3:13" x14ac:dyDescent="0.2">
      <c r="C211" s="3"/>
      <c r="E211" s="3"/>
      <c r="F211" s="147"/>
      <c r="G211" s="147"/>
      <c r="H211" s="147"/>
      <c r="I211" s="51"/>
      <c r="J211" s="147"/>
      <c r="K211" s="147"/>
      <c r="L211" s="147"/>
      <c r="M211" s="147"/>
    </row>
    <row r="212" spans="3:13" x14ac:dyDescent="0.2">
      <c r="C212" s="3"/>
      <c r="E212" s="3"/>
      <c r="F212" s="147"/>
      <c r="G212" s="147"/>
      <c r="H212" s="147"/>
      <c r="I212" s="51"/>
      <c r="J212" s="147"/>
      <c r="K212" s="147"/>
      <c r="L212" s="147"/>
      <c r="M212" s="147"/>
    </row>
  </sheetData>
  <mergeCells count="6">
    <mergeCell ref="L4:M4"/>
    <mergeCell ref="A1:E1"/>
    <mergeCell ref="B3:E3"/>
    <mergeCell ref="F4:G4"/>
    <mergeCell ref="H4:I4"/>
    <mergeCell ref="J4:K4"/>
  </mergeCells>
  <pageMargins left="0.511811024" right="0.511811024" top="0.78740157499999996" bottom="0.78740157499999996" header="0.31496062000000002" footer="0.31496062000000002"/>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Mês</vt:lpstr>
      <vt:lpstr>Cálculo das TIR's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dell</cp:lastModifiedBy>
  <cp:lastPrinted>2010-10-21T14:55:43Z</cp:lastPrinted>
  <dcterms:created xsi:type="dcterms:W3CDTF">2010-10-21T14:37:00Z</dcterms:created>
  <dcterms:modified xsi:type="dcterms:W3CDTF">2017-05-01T15:18:56Z</dcterms:modified>
</cp:coreProperties>
</file>