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2CB1C3B6-7110-462A-A6BF-07CD271A0932}" xr6:coauthVersionLast="47" xr6:coauthVersionMax="47" xr10:uidLastSave="{00000000-0000-0000-0000-000000000000}"/>
  <bookViews>
    <workbookView xWindow="-120" yWindow="-120" windowWidth="20730" windowHeight="11310" xr2:uid="{9A8BAE92-FF2A-4A7F-8F6D-69C162440914}"/>
  </bookViews>
  <sheets>
    <sheet name="FT1" sheetId="1" r:id="rId1"/>
  </sheets>
  <externalReferences>
    <externalReference r:id="rId2"/>
    <externalReference r:id="rId3"/>
  </externalReferences>
  <definedNames>
    <definedName name="INSUMOS">OFFSET([1]INSUMOS!$A$6,0,0,COUNTA([1]INSUMOS!$A$6:$A$381),1)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5" i="1"/>
  <c r="G16" i="1"/>
  <c r="G17" i="1"/>
  <c r="G18" i="1"/>
  <c r="H18" i="1" s="1"/>
  <c r="G19" i="1"/>
  <c r="G20" i="1"/>
  <c r="G21" i="1"/>
  <c r="H21" i="1" s="1"/>
  <c r="G22" i="1"/>
  <c r="H22" i="1" s="1"/>
  <c r="G23" i="1"/>
  <c r="H23" i="1" s="1"/>
  <c r="G12" i="1"/>
  <c r="H12" i="1" s="1"/>
  <c r="G13" i="1"/>
  <c r="H13" i="1" s="1"/>
  <c r="H15" i="1"/>
  <c r="H19" i="1"/>
  <c r="G24" i="1"/>
  <c r="H24" i="1" s="1"/>
  <c r="H16" i="1"/>
  <c r="H20" i="1"/>
  <c r="H17" i="1"/>
  <c r="H27" i="1"/>
  <c r="H26" i="1"/>
  <c r="C31" i="1"/>
  <c r="D27" i="1"/>
  <c r="D29" i="1" s="1"/>
  <c r="M23" i="1"/>
  <c r="M22" i="1"/>
  <c r="M21" i="1"/>
  <c r="M20" i="1"/>
  <c r="M19" i="1"/>
  <c r="M18" i="1"/>
  <c r="G11" i="1"/>
  <c r="H11" i="1" s="1"/>
  <c r="M24" i="1" l="1"/>
  <c r="D30" i="1"/>
  <c r="D31" i="1" s="1"/>
  <c r="D26" i="1"/>
  <c r="D32" i="1" l="1"/>
  <c r="H31" i="1"/>
  <c r="H30" i="1"/>
  <c r="H28" i="1"/>
  <c r="H29" i="1" s="1"/>
</calcChain>
</file>

<file path=xl/sharedStrings.xml><?xml version="1.0" encoding="utf-8"?>
<sst xmlns="http://schemas.openxmlformats.org/spreadsheetml/2006/main" count="61" uniqueCount="37">
  <si>
    <t xml:space="preserve">Ficha Técnica </t>
  </si>
  <si>
    <t>FT1</t>
  </si>
  <si>
    <t>Produto</t>
  </si>
  <si>
    <t>Data de criação</t>
  </si>
  <si>
    <t>Data da última alteração</t>
  </si>
  <si>
    <t>Rendimento em proções</t>
  </si>
  <si>
    <t>Ingredientes</t>
  </si>
  <si>
    <t>Un.</t>
  </si>
  <si>
    <t>Custo unitário</t>
  </si>
  <si>
    <t>FC</t>
  </si>
  <si>
    <t xml:space="preserve">Custo   insumo </t>
  </si>
  <si>
    <t>kg</t>
  </si>
  <si>
    <t xml:space="preserve">Embalagens - Somente Restaurante Delivery </t>
  </si>
  <si>
    <t>Tipo</t>
  </si>
  <si>
    <t>Qt</t>
  </si>
  <si>
    <t>Ct. Unit</t>
  </si>
  <si>
    <t>Total</t>
  </si>
  <si>
    <t>Peso total bruto</t>
  </si>
  <si>
    <t>Preço de venda</t>
  </si>
  <si>
    <t>R$</t>
  </si>
  <si>
    <t>Peso total limpo</t>
  </si>
  <si>
    <t>Desp var. venda( %PV)</t>
  </si>
  <si>
    <t>%</t>
  </si>
  <si>
    <t>Margem contribuição</t>
  </si>
  <si>
    <t>-</t>
  </si>
  <si>
    <t>Custo total insumos</t>
  </si>
  <si>
    <t>CMV da porção (% PV)</t>
  </si>
  <si>
    <t>Embalagem no CMV</t>
  </si>
  <si>
    <t>CMV sem embalagem</t>
  </si>
  <si>
    <t xml:space="preserve">Modo de preparo: </t>
  </si>
  <si>
    <t>Assinatura do Chef</t>
  </si>
  <si>
    <t>Peso pós-cocção</t>
  </si>
  <si>
    <t>Fator cocção da receita</t>
  </si>
  <si>
    <t>Custo MerC.Vendidas - CMV</t>
  </si>
  <si>
    <t>Peso           limpo</t>
  </si>
  <si>
    <t>Peso bruto</t>
  </si>
  <si>
    <t>Modalidade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</si>
</sst>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0_);_(* \(#,##0.000\);_(* &quot;-&quot;??_);_(@_)"/>
    <numFmt numFmtId="165" formatCode="_(* #,##0.0000_);_(* \(#,##0.0000\);_(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 wrapText="1" readingOrder="1"/>
    </xf>
    <xf numFmtId="43" fontId="7" fillId="0" borderId="7" xfId="1" applyFont="1" applyFill="1" applyBorder="1" applyAlignment="1" applyProtection="1">
      <alignment horizontal="center"/>
    </xf>
    <xf numFmtId="165" fontId="7" fillId="0" borderId="7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4" fillId="0" borderId="0" xfId="0" applyFont="1"/>
    <xf numFmtId="0" fontId="4" fillId="0" borderId="7" xfId="0" applyFont="1" applyBorder="1" applyAlignment="1">
      <alignment horizontal="center"/>
    </xf>
    <xf numFmtId="43" fontId="0" fillId="0" borderId="7" xfId="1" applyFont="1" applyBorder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3" fontId="4" fillId="0" borderId="7" xfId="1" applyFont="1" applyFill="1" applyBorder="1" applyAlignment="1" applyProtection="1">
      <alignment horizontal="right"/>
    </xf>
    <xf numFmtId="43" fontId="10" fillId="0" borderId="0" xfId="1" applyFont="1" applyFill="1" applyBorder="1" applyProtection="1"/>
    <xf numFmtId="0" fontId="8" fillId="0" borderId="4" xfId="0" applyFont="1" applyBorder="1"/>
    <xf numFmtId="10" fontId="4" fillId="0" borderId="7" xfId="2" applyNumberFormat="1" applyFont="1" applyFill="1" applyBorder="1" applyAlignment="1" applyProtection="1">
      <alignment horizontal="right"/>
    </xf>
    <xf numFmtId="0" fontId="9" fillId="0" borderId="2" xfId="0" applyFont="1" applyBorder="1" applyAlignment="1">
      <alignment horizontal="center"/>
    </xf>
    <xf numFmtId="43" fontId="4" fillId="0" borderId="7" xfId="1" applyFont="1" applyFill="1" applyBorder="1" applyAlignment="1">
      <alignment horizontal="right"/>
    </xf>
    <xf numFmtId="43" fontId="0" fillId="0" borderId="0" xfId="1" applyFont="1"/>
    <xf numFmtId="10" fontId="4" fillId="0" borderId="7" xfId="2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166" fontId="0" fillId="0" borderId="0" xfId="0" applyNumberFormat="1"/>
    <xf numFmtId="10" fontId="4" fillId="0" borderId="7" xfId="2" applyNumberFormat="1" applyFont="1" applyBorder="1"/>
    <xf numFmtId="0" fontId="0" fillId="0" borderId="0" xfId="0" applyAlignment="1">
      <alignment horizontal="center"/>
    </xf>
    <xf numFmtId="0" fontId="5" fillId="0" borderId="0" xfId="3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3" fillId="2" borderId="0" xfId="0" applyFont="1" applyFill="1" applyAlignment="1">
      <alignment horizontal="center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left" wrapText="1" readingOrder="1"/>
      <protection locked="0"/>
    </xf>
    <xf numFmtId="164" fontId="6" fillId="3" borderId="7" xfId="1" applyNumberFormat="1" applyFont="1" applyFill="1" applyBorder="1" applyAlignment="1" applyProtection="1">
      <alignment horizontal="left" wrapText="1" readingOrder="1"/>
      <protection locked="0"/>
    </xf>
    <xf numFmtId="0" fontId="0" fillId="3" borderId="7" xfId="0" applyFill="1" applyBorder="1"/>
    <xf numFmtId="43" fontId="0" fillId="3" borderId="7" xfId="1" applyFont="1" applyFill="1" applyBorder="1"/>
    <xf numFmtId="43" fontId="4" fillId="3" borderId="7" xfId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4" xfId="0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43" fontId="7" fillId="0" borderId="7" xfId="1" applyFont="1" applyBorder="1" applyAlignment="1" applyProtection="1">
      <alignment horizontal="center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Roberto/RB%20Consultores%20Associados/IGO'S%20BURGER/SGL%202020/SISTEMA%20GEST&#195;O%20DO%20LUCRO%20IGOS%20-%202020%20-%20AJUSTAD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5%20PRE&#199;OS%20E%20MARGEM%20DE%20CONTRIBUI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  <sheetName val="FT11"/>
      <sheetName val="FT12"/>
      <sheetName val="FT13"/>
      <sheetName val="FT14"/>
      <sheetName val="FT15"/>
      <sheetName val="FT16"/>
      <sheetName val="FT17"/>
      <sheetName val="FT18"/>
      <sheetName val="FT19"/>
      <sheetName val="FT20"/>
      <sheetName val="FT21"/>
      <sheetName val="FT22"/>
      <sheetName val="FT23"/>
      <sheetName val="FT24"/>
      <sheetName val="FT25"/>
      <sheetName val="FT26"/>
      <sheetName val="FT27"/>
      <sheetName val="FT28"/>
      <sheetName val="FT29"/>
      <sheetName val="FT30"/>
      <sheetName val="FT31"/>
      <sheetName val="FT32"/>
      <sheetName val="FT33"/>
      <sheetName val="FT34"/>
      <sheetName val="FT35"/>
      <sheetName val="FT36"/>
      <sheetName val="FT37"/>
      <sheetName val="FT38"/>
      <sheetName val="FT39"/>
      <sheetName val="FT40"/>
      <sheetName val="FT41"/>
      <sheetName val="FT42"/>
      <sheetName val="FT43"/>
      <sheetName val="FT44"/>
      <sheetName val="FT45"/>
      <sheetName val="FT46"/>
      <sheetName val="FT47"/>
      <sheetName val="FT48"/>
      <sheetName val="FT49"/>
      <sheetName val="FT50"/>
      <sheetName val="FT51"/>
      <sheetName val="FT52"/>
      <sheetName val="FT53"/>
      <sheetName val="FT54"/>
      <sheetName val="FT55"/>
      <sheetName val="FT56"/>
      <sheetName val="FT57"/>
      <sheetName val="FT58"/>
      <sheetName val="FT59"/>
      <sheetName val="FT60"/>
      <sheetName val="FT61"/>
      <sheetName val="FT62"/>
      <sheetName val="FT63"/>
      <sheetName val="FT64"/>
      <sheetName val="FT65"/>
      <sheetName val="FT66"/>
      <sheetName val="FT67"/>
      <sheetName val="FT68"/>
      <sheetName val="FT69"/>
      <sheetName val="FT70"/>
      <sheetName val="FT71"/>
      <sheetName val="FT72"/>
      <sheetName val="FT73"/>
      <sheetName val="FT74"/>
      <sheetName val="FT75"/>
      <sheetName val="FT76"/>
      <sheetName val="FT77"/>
      <sheetName val="FT78"/>
      <sheetName val="FT79"/>
      <sheetName val="FT80"/>
      <sheetName val="FT81"/>
      <sheetName val="FT82"/>
      <sheetName val="FT83"/>
      <sheetName val="FT84"/>
      <sheetName val="FT85"/>
      <sheetName val="FT86"/>
      <sheetName val="FT87"/>
      <sheetName val="FT88"/>
      <sheetName val="FT89"/>
      <sheetName val="FT90"/>
      <sheetName val="FT91"/>
      <sheetName val="FT92"/>
      <sheetName val="FT93"/>
      <sheetName val="FT94"/>
      <sheetName val="FT95"/>
      <sheetName val="FT96"/>
      <sheetName val="FT97"/>
      <sheetName val="FT98"/>
      <sheetName val="FT99"/>
      <sheetName val="FT100"/>
      <sheetName val="FT101"/>
      <sheetName val="FT102"/>
      <sheetName val="FT103"/>
      <sheetName val="FT104"/>
      <sheetName val="FT105"/>
      <sheetName val="FT106"/>
      <sheetName val="FT107"/>
      <sheetName val="FT108"/>
      <sheetName val="FT109"/>
      <sheetName val="FT110"/>
      <sheetName val="FT111"/>
      <sheetName val="FT112"/>
      <sheetName val="FT113"/>
      <sheetName val="FT114"/>
      <sheetName val="FT115"/>
      <sheetName val="FT116"/>
      <sheetName val="FT117"/>
      <sheetName val="FT118"/>
      <sheetName val="FT119"/>
      <sheetName val="FT120"/>
      <sheetName val="FT121"/>
      <sheetName val="FT122"/>
      <sheetName val="FT123"/>
      <sheetName val="FT124"/>
      <sheetName val="FT125"/>
      <sheetName val="FT126"/>
      <sheetName val="FT127"/>
      <sheetName val="FT128"/>
      <sheetName val="FT129"/>
      <sheetName val="FT130"/>
      <sheetName val="FT131"/>
      <sheetName val="FT132"/>
      <sheetName val="FT133"/>
      <sheetName val="FT134"/>
      <sheetName val="FT135"/>
      <sheetName val="FT136"/>
      <sheetName val="FT137"/>
      <sheetName val="FT138"/>
      <sheetName val="FT139"/>
      <sheetName val="FT140"/>
      <sheetName val="FT141"/>
      <sheetName val="FT142"/>
      <sheetName val="FT143"/>
      <sheetName val="FT144"/>
      <sheetName val="FT145"/>
      <sheetName val="FT146"/>
      <sheetName val="FT147"/>
      <sheetName val="FT148"/>
      <sheetName val="FT149"/>
      <sheetName val="FT150"/>
      <sheetName val="FT151"/>
      <sheetName val="FT152"/>
      <sheetName val="FT153"/>
      <sheetName val="FT154"/>
      <sheetName val="FT155"/>
      <sheetName val="FT156"/>
      <sheetName val="FT157"/>
      <sheetName val="FT158"/>
      <sheetName val="FT159"/>
      <sheetName val="FT160"/>
      <sheetName val="FT161"/>
      <sheetName val="FT162"/>
      <sheetName val="FT163"/>
      <sheetName val="FT164"/>
      <sheetName val="FT165"/>
      <sheetName val="FT166"/>
      <sheetName val="FT167"/>
      <sheetName val="FT168"/>
      <sheetName val="FT169"/>
      <sheetName val="FT170"/>
      <sheetName val="FT171"/>
      <sheetName val="FT172"/>
      <sheetName val="FT173"/>
      <sheetName val="FT174"/>
      <sheetName val="FT175"/>
      <sheetName val="FT176"/>
      <sheetName val="FT177"/>
      <sheetName val="FT178"/>
      <sheetName val="FT179"/>
      <sheetName val="FT180"/>
      <sheetName val="FT181"/>
      <sheetName val="FT182"/>
      <sheetName val="FT183"/>
      <sheetName val="FT184"/>
      <sheetName val="FT185"/>
      <sheetName val="FT186"/>
      <sheetName val="FT187"/>
      <sheetName val="FT188"/>
      <sheetName val="FT189"/>
      <sheetName val="FT190"/>
      <sheetName val="FT191"/>
      <sheetName val="FT192"/>
      <sheetName val="FT193"/>
      <sheetName val="FT194"/>
      <sheetName val="FT195"/>
      <sheetName val="FT196"/>
      <sheetName val="FT197"/>
      <sheetName val="FT198"/>
      <sheetName val="FT199"/>
      <sheetName val="FT200"/>
      <sheetName val="FT201"/>
      <sheetName val="FT202"/>
      <sheetName val="FT203"/>
      <sheetName val="FT204"/>
      <sheetName val="FT205"/>
      <sheetName val="FT206"/>
      <sheetName val="FT207"/>
      <sheetName val="FT208"/>
      <sheetName val="FT209"/>
      <sheetName val="FT210"/>
      <sheetName val="FT211"/>
      <sheetName val="FT212"/>
      <sheetName val="FT213"/>
      <sheetName val="FT214"/>
      <sheetName val="FT215"/>
      <sheetName val="FT216"/>
      <sheetName val="FT217"/>
      <sheetName val="FT218"/>
      <sheetName val="FT219"/>
      <sheetName val="FT220"/>
      <sheetName val="INSUMOS"/>
      <sheetName val="BEBIDAS"/>
      <sheetName val="FC"/>
      <sheetName val="CALC._FC"/>
      <sheetName val="PREÇOS &amp; MC"/>
      <sheetName val="INFO_COMPL."/>
      <sheetName val="SIMPLES_NAC"/>
      <sheetName val="DEPRECIAÇÃO"/>
      <sheetName val="CUSTOS FIXOS"/>
      <sheetName val="VENDAS &amp; MIX"/>
      <sheetName val="CUSTO_TOTAL"/>
      <sheetName val="VENDAS_SELFSERVICE"/>
      <sheetName val="PARÂMETROS"/>
      <sheetName val="SIMULAÇÃO"/>
      <sheetName val="RES._OPER."/>
      <sheetName val="MKUP_X_LUCRO"/>
      <sheetName val="TXS_NOM-EFET"/>
      <sheetName val="LIMITE CF"/>
      <sheetName val="PG_INICIAL"/>
      <sheetName val="LANÇ_GASTOS"/>
      <sheetName val="GASTOS"/>
      <sheetName val="Tab_Apo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6">
          <cell r="A6" t="str">
            <v>Açúcar cristal</v>
          </cell>
        </row>
        <row r="7">
          <cell r="A7" t="str">
            <v>Açúcar mascavo</v>
          </cell>
        </row>
        <row r="8">
          <cell r="A8" t="str">
            <v>Alface</v>
          </cell>
        </row>
        <row r="9">
          <cell r="A9" t="str">
            <v>Alho</v>
          </cell>
        </row>
        <row r="10">
          <cell r="A10" t="str">
            <v>Atum ao óleo - 170 g</v>
          </cell>
        </row>
        <row r="11">
          <cell r="A11" t="str">
            <v xml:space="preserve">Azeitona </v>
          </cell>
        </row>
        <row r="12">
          <cell r="A12" t="str">
            <v>Bacon em fatias</v>
          </cell>
        </row>
        <row r="13">
          <cell r="A13" t="str">
            <v>Bacon picado</v>
          </cell>
        </row>
        <row r="14">
          <cell r="A14" t="str">
            <v>Banana pacovan</v>
          </cell>
        </row>
        <row r="15">
          <cell r="A15" t="str">
            <v>Batata congelada</v>
          </cell>
        </row>
        <row r="16">
          <cell r="A16" t="str">
            <v>Batata palha</v>
          </cell>
        </row>
        <row r="17">
          <cell r="A17" t="str">
            <v>Camarão</v>
          </cell>
        </row>
        <row r="18">
          <cell r="A18" t="str">
            <v>Canela em pó</v>
          </cell>
        </row>
        <row r="19">
          <cell r="A19" t="str">
            <v>Carne de sol</v>
          </cell>
        </row>
        <row r="20">
          <cell r="A20" t="str">
            <v>Carne moída</v>
          </cell>
        </row>
        <row r="21">
          <cell r="A21" t="str">
            <v>Catupiry</v>
          </cell>
        </row>
        <row r="22">
          <cell r="A22" t="str">
            <v>Cebola</v>
          </cell>
        </row>
        <row r="23">
          <cell r="A23" t="str">
            <v>Cenoura</v>
          </cell>
        </row>
        <row r="24">
          <cell r="A24" t="str">
            <v>Codorna</v>
          </cell>
        </row>
        <row r="25">
          <cell r="A25" t="str">
            <v>Copo descartável 50 ml</v>
          </cell>
        </row>
        <row r="26">
          <cell r="A26" t="str">
            <v>Coraçao de galinha</v>
          </cell>
        </row>
        <row r="27">
          <cell r="A27" t="str">
            <v>Coxa de frango</v>
          </cell>
        </row>
        <row r="28">
          <cell r="A28" t="str">
            <v>Creme de leite light</v>
          </cell>
        </row>
        <row r="29">
          <cell r="A29" t="str">
            <v>Empanado de frango</v>
          </cell>
        </row>
        <row r="30">
          <cell r="A30" t="str">
            <v>Filé mignon</v>
          </cell>
        </row>
        <row r="31">
          <cell r="A31" t="str">
            <v>Frango empanado</v>
          </cell>
        </row>
        <row r="32">
          <cell r="A32" t="str">
            <v>Geleia de morango</v>
          </cell>
        </row>
        <row r="33">
          <cell r="A33" t="str">
            <v>Gelo em cubos</v>
          </cell>
        </row>
        <row r="34">
          <cell r="A34" t="str">
            <v>Gordura vegetal</v>
          </cell>
        </row>
        <row r="35">
          <cell r="A35" t="str">
            <v>Hamburger de carne bovino</v>
          </cell>
        </row>
        <row r="36">
          <cell r="A36" t="str">
            <v>Hamburger de frango</v>
          </cell>
        </row>
        <row r="37">
          <cell r="A37" t="str">
            <v>Hamburger gourmet</v>
          </cell>
        </row>
        <row r="38">
          <cell r="A38" t="str">
            <v xml:space="preserve">Ketchup </v>
          </cell>
        </row>
        <row r="39">
          <cell r="A39" t="str">
            <v>Ketchup em saché</v>
          </cell>
        </row>
        <row r="40">
          <cell r="A40" t="str">
            <v>Laranja pera</v>
          </cell>
        </row>
        <row r="41">
          <cell r="A41" t="str">
            <v>Leite condensado</v>
          </cell>
        </row>
        <row r="42">
          <cell r="A42" t="str">
            <v>Leite em pó</v>
          </cell>
        </row>
        <row r="43">
          <cell r="A43" t="str">
            <v>Limão</v>
          </cell>
        </row>
        <row r="44">
          <cell r="A44" t="str">
            <v>Limão siciliano</v>
          </cell>
        </row>
        <row r="45">
          <cell r="A45" t="str">
            <v>Linguiça calabresa defumada</v>
          </cell>
        </row>
        <row r="46">
          <cell r="A46" t="str">
            <v>Macaxeira</v>
          </cell>
        </row>
        <row r="47">
          <cell r="A47" t="str">
            <v xml:space="preserve">Maionese </v>
          </cell>
        </row>
        <row r="48">
          <cell r="A48" t="str">
            <v>Maionese em saché</v>
          </cell>
        </row>
        <row r="49">
          <cell r="A49" t="str">
            <v>Margarina</v>
          </cell>
        </row>
        <row r="50">
          <cell r="A50" t="str">
            <v>Milho verde</v>
          </cell>
        </row>
        <row r="51">
          <cell r="A51" t="str">
            <v>Molho barbecue</v>
          </cell>
        </row>
        <row r="52">
          <cell r="A52" t="str">
            <v>Molho especial IGO's</v>
          </cell>
        </row>
        <row r="53">
          <cell r="A53" t="str">
            <v>Molho inglês</v>
          </cell>
        </row>
        <row r="54">
          <cell r="A54" t="str">
            <v>Molho rosé</v>
          </cell>
        </row>
        <row r="55">
          <cell r="A55" t="str">
            <v>Molho shoyo</v>
          </cell>
        </row>
        <row r="56">
          <cell r="A56" t="str">
            <v>Mostarda</v>
          </cell>
        </row>
        <row r="57">
          <cell r="A57" t="str">
            <v>Ovo de codorna</v>
          </cell>
        </row>
        <row r="58">
          <cell r="A58" t="str">
            <v>Ovo médio</v>
          </cell>
        </row>
        <row r="59">
          <cell r="A59" t="str">
            <v>Pão de cachorro quente</v>
          </cell>
        </row>
        <row r="60">
          <cell r="A60" t="str">
            <v>Pão de caixa</v>
          </cell>
        </row>
        <row r="61">
          <cell r="A61" t="str">
            <v>Pão de caixa integral</v>
          </cell>
        </row>
        <row r="62">
          <cell r="A62" t="str">
            <v>Pão de hamburger</v>
          </cell>
        </row>
        <row r="63">
          <cell r="A63" t="str">
            <v>Páprica</v>
          </cell>
        </row>
        <row r="64">
          <cell r="A64" t="str">
            <v>Páprica doce</v>
          </cell>
        </row>
        <row r="65">
          <cell r="A65" t="str">
            <v>Pasta de atum</v>
          </cell>
        </row>
        <row r="66">
          <cell r="A66" t="str">
            <v>Peito de frango</v>
          </cell>
        </row>
        <row r="67">
          <cell r="A67" t="str">
            <v>Peito de peru</v>
          </cell>
        </row>
        <row r="68">
          <cell r="A68" t="str">
            <v xml:space="preserve">Pepino chinês </v>
          </cell>
        </row>
        <row r="69">
          <cell r="A69" t="str">
            <v>Picanha</v>
          </cell>
        </row>
        <row r="70">
          <cell r="A70" t="str">
            <v>Pickles</v>
          </cell>
        </row>
        <row r="71">
          <cell r="A71" t="str">
            <v>Polpa de fruta</v>
          </cell>
        </row>
        <row r="72">
          <cell r="A72" t="str">
            <v>Presunto em fatias</v>
          </cell>
        </row>
        <row r="73">
          <cell r="A73" t="str">
            <v>Queijo chedar pastojo</v>
          </cell>
        </row>
        <row r="74">
          <cell r="A74" t="str">
            <v>Queijo de coalho</v>
          </cell>
        </row>
        <row r="75">
          <cell r="A75" t="str">
            <v>Queijo parmezão ralado</v>
          </cell>
        </row>
        <row r="76">
          <cell r="A76" t="str">
            <v>Queijo prato</v>
          </cell>
        </row>
        <row r="77">
          <cell r="A77" t="str">
            <v>Ricota</v>
          </cell>
        </row>
        <row r="78">
          <cell r="A78" t="str">
            <v>Saco polietileno sanduiche</v>
          </cell>
        </row>
        <row r="79">
          <cell r="A79" t="str">
            <v>Sal</v>
          </cell>
        </row>
        <row r="80">
          <cell r="A80" t="str">
            <v>Salada simples</v>
          </cell>
        </row>
        <row r="81">
          <cell r="A81" t="str">
            <v>Salame</v>
          </cell>
        </row>
        <row r="82">
          <cell r="A82" t="str">
            <v>Salsicha</v>
          </cell>
        </row>
        <row r="83">
          <cell r="A83" t="str">
            <v>Tomate</v>
          </cell>
        </row>
        <row r="84">
          <cell r="A84" t="str">
            <v>Vinagre</v>
          </cell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E5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A676-0CB5-4089-B3E6-FE1AD95F5EFC}">
  <dimension ref="A1:XEP589"/>
  <sheetViews>
    <sheetView tabSelected="1" topLeftCell="A2" workbookViewId="0">
      <selection activeCell="J14" sqref="J14"/>
    </sheetView>
  </sheetViews>
  <sheetFormatPr defaultColWidth="0" defaultRowHeight="15" x14ac:dyDescent="0.25"/>
  <cols>
    <col min="1" max="1" width="2.42578125" customWidth="1"/>
    <col min="2" max="2" width="23.42578125" customWidth="1"/>
    <col min="3" max="3" width="12.7109375" customWidth="1"/>
    <col min="4" max="4" width="6.7109375" customWidth="1"/>
    <col min="5" max="5" width="9.140625" customWidth="1"/>
    <col min="6" max="6" width="10" style="37" customWidth="1"/>
    <col min="7" max="7" width="9.7109375" customWidth="1"/>
    <col min="8" max="8" width="8.7109375" customWidth="1"/>
    <col min="9" max="9" width="2.85546875" customWidth="1"/>
    <col min="10" max="10" width="25" customWidth="1"/>
    <col min="11" max="17" width="9.140625" customWidth="1"/>
    <col min="18" max="16366" width="9.140625" hidden="1"/>
    <col min="16371" max="16384" width="9.140625" hidden="1"/>
  </cols>
  <sheetData>
    <row r="1" spans="2:13 16366:16368" ht="15.75" x14ac:dyDescent="0.25">
      <c r="B1" s="46" t="s">
        <v>0</v>
      </c>
      <c r="C1" s="46" t="s">
        <v>1</v>
      </c>
      <c r="D1" s="1"/>
      <c r="E1" s="1"/>
      <c r="F1" s="1"/>
      <c r="G1" s="1"/>
      <c r="H1" s="1"/>
    </row>
    <row r="2" spans="2:13 16366:16368" ht="6" customHeight="1" x14ac:dyDescent="0.25">
      <c r="B2" s="2"/>
      <c r="C2" s="2"/>
      <c r="D2" s="2"/>
      <c r="E2" s="2"/>
      <c r="F2" s="3"/>
      <c r="G2" s="38"/>
      <c r="H2" s="1"/>
    </row>
    <row r="3" spans="2:13 16366:16368" ht="14.25" customHeight="1" x14ac:dyDescent="0.25">
      <c r="B3" s="4" t="s">
        <v>2</v>
      </c>
      <c r="C3" s="47"/>
      <c r="D3" s="48"/>
      <c r="E3" s="48"/>
      <c r="F3" s="49"/>
      <c r="H3" s="1"/>
      <c r="I3" s="1"/>
    </row>
    <row r="4" spans="2:13 16366:16368" ht="12.75" customHeight="1" x14ac:dyDescent="0.25">
      <c r="B4" s="5" t="s">
        <v>3</v>
      </c>
      <c r="C4" s="47"/>
      <c r="D4" s="48"/>
      <c r="E4" s="48"/>
      <c r="F4" s="49"/>
      <c r="G4" s="6"/>
      <c r="H4" s="1"/>
    </row>
    <row r="5" spans="2:13 16366:16368" ht="12.75" customHeight="1" x14ac:dyDescent="0.25">
      <c r="B5" s="5" t="s">
        <v>4</v>
      </c>
      <c r="C5" s="47"/>
      <c r="D5" s="48"/>
      <c r="E5" s="48"/>
      <c r="F5" s="49"/>
      <c r="H5" s="1"/>
    </row>
    <row r="6" spans="2:13 16366:16368" ht="12.75" customHeight="1" x14ac:dyDescent="0.25">
      <c r="B6" s="4" t="s">
        <v>36</v>
      </c>
      <c r="C6" s="47"/>
      <c r="D6" s="48"/>
      <c r="E6" s="48"/>
      <c r="F6" s="49"/>
      <c r="G6" s="6"/>
      <c r="H6" s="1"/>
    </row>
    <row r="7" spans="2:13 16366:16368" ht="12.75" customHeight="1" x14ac:dyDescent="0.25">
      <c r="B7" s="4" t="s">
        <v>5</v>
      </c>
      <c r="C7" s="47"/>
      <c r="D7" s="48"/>
      <c r="E7" s="48"/>
      <c r="F7" s="49"/>
      <c r="G7" s="6"/>
      <c r="H7" s="1"/>
    </row>
    <row r="8" spans="2:13 16366:16368" ht="6" customHeight="1" x14ac:dyDescent="0.25">
      <c r="B8" s="7"/>
      <c r="C8" s="7"/>
      <c r="D8" s="7"/>
      <c r="E8" s="7"/>
      <c r="F8" s="8"/>
      <c r="G8" s="9"/>
      <c r="H8" s="9"/>
    </row>
    <row r="9" spans="2:13 16366:16368" s="10" customFormat="1" ht="12.75" customHeight="1" x14ac:dyDescent="0.25">
      <c r="B9" s="57" t="s">
        <v>6</v>
      </c>
      <c r="C9" s="57" t="s">
        <v>34</v>
      </c>
      <c r="D9" s="57" t="s">
        <v>7</v>
      </c>
      <c r="E9" s="57" t="s">
        <v>8</v>
      </c>
      <c r="F9" s="57" t="s">
        <v>9</v>
      </c>
      <c r="G9" s="57" t="s">
        <v>35</v>
      </c>
      <c r="H9" s="57" t="s">
        <v>10</v>
      </c>
      <c r="XEL9"/>
      <c r="XEM9"/>
      <c r="XEN9"/>
    </row>
    <row r="10" spans="2:13 16366:16368" s="10" customFormat="1" x14ac:dyDescent="0.25">
      <c r="B10" s="58"/>
      <c r="C10" s="58"/>
      <c r="D10" s="58"/>
      <c r="E10" s="58"/>
      <c r="F10" s="58"/>
      <c r="G10" s="58"/>
      <c r="H10" s="58"/>
      <c r="M10"/>
      <c r="XEL10"/>
      <c r="XEM10"/>
      <c r="XEN10"/>
    </row>
    <row r="11" spans="2:13 16366:16368" ht="14.65" customHeight="1" x14ac:dyDescent="0.25">
      <c r="B11" s="50"/>
      <c r="C11" s="51"/>
      <c r="D11" s="11" t="s">
        <v>11</v>
      </c>
      <c r="E11" s="12"/>
      <c r="F11" s="67"/>
      <c r="G11" s="13">
        <f>IFERROR(C11*F11,"")</f>
        <v>0</v>
      </c>
      <c r="H11" s="14">
        <f t="shared" ref="H11:H13" si="0">IFERROR(E11*G11,"")</f>
        <v>0</v>
      </c>
    </row>
    <row r="12" spans="2:13 16366:16368" ht="14.65" customHeight="1" x14ac:dyDescent="0.25">
      <c r="B12" s="50"/>
      <c r="C12" s="51"/>
      <c r="D12" s="11" t="s">
        <v>11</v>
      </c>
      <c r="E12" s="12"/>
      <c r="F12" s="67"/>
      <c r="G12" s="13">
        <f t="shared" ref="G12:G23" si="1">IFERROR(C12*F12,"")</f>
        <v>0</v>
      </c>
      <c r="H12" s="14">
        <f t="shared" si="0"/>
        <v>0</v>
      </c>
    </row>
    <row r="13" spans="2:13 16366:16368" ht="14.65" customHeight="1" x14ac:dyDescent="0.25">
      <c r="B13" s="50"/>
      <c r="C13" s="51"/>
      <c r="D13" s="11" t="s">
        <v>11</v>
      </c>
      <c r="E13" s="12"/>
      <c r="F13" s="67"/>
      <c r="G13" s="13">
        <f t="shared" si="1"/>
        <v>0</v>
      </c>
      <c r="H13" s="14">
        <f t="shared" si="0"/>
        <v>0</v>
      </c>
    </row>
    <row r="14" spans="2:13 16366:16368" ht="14.65" customHeight="1" x14ac:dyDescent="0.25">
      <c r="B14" s="50"/>
      <c r="C14" s="51"/>
      <c r="D14" s="11" t="s">
        <v>11</v>
      </c>
      <c r="E14" s="12"/>
      <c r="F14" s="67"/>
      <c r="G14" s="13">
        <f t="shared" si="1"/>
        <v>0</v>
      </c>
      <c r="H14" s="14">
        <f t="shared" ref="H14:H24" si="2">IFERROR(E14*G14,"")</f>
        <v>0</v>
      </c>
    </row>
    <row r="15" spans="2:13 16366:16368" ht="14.65" customHeight="1" x14ac:dyDescent="0.25">
      <c r="B15" s="50"/>
      <c r="C15" s="51"/>
      <c r="D15" s="11" t="s">
        <v>11</v>
      </c>
      <c r="E15" s="12"/>
      <c r="F15" s="67"/>
      <c r="G15" s="13">
        <f t="shared" si="1"/>
        <v>0</v>
      </c>
      <c r="H15" s="14">
        <f t="shared" si="2"/>
        <v>0</v>
      </c>
      <c r="I15" s="15"/>
    </row>
    <row r="16" spans="2:13 16366:16368" ht="14.65" customHeight="1" x14ac:dyDescent="0.25">
      <c r="B16" s="50"/>
      <c r="C16" s="51"/>
      <c r="D16" s="11" t="s">
        <v>11</v>
      </c>
      <c r="E16" s="12"/>
      <c r="F16" s="67"/>
      <c r="G16" s="13">
        <f t="shared" si="1"/>
        <v>0</v>
      </c>
      <c r="H16" s="14">
        <f t="shared" si="2"/>
        <v>0</v>
      </c>
      <c r="J16" s="16" t="s">
        <v>12</v>
      </c>
    </row>
    <row r="17" spans="2:13" ht="14.65" customHeight="1" x14ac:dyDescent="0.25">
      <c r="B17" s="50"/>
      <c r="C17" s="51"/>
      <c r="D17" s="11" t="s">
        <v>11</v>
      </c>
      <c r="E17" s="12"/>
      <c r="F17" s="67"/>
      <c r="G17" s="13">
        <f t="shared" si="1"/>
        <v>0</v>
      </c>
      <c r="H17" s="14">
        <f t="shared" si="2"/>
        <v>0</v>
      </c>
      <c r="J17" s="17" t="s">
        <v>13</v>
      </c>
      <c r="K17" s="17" t="s">
        <v>14</v>
      </c>
      <c r="L17" s="17" t="s">
        <v>15</v>
      </c>
      <c r="M17" s="17" t="s">
        <v>16</v>
      </c>
    </row>
    <row r="18" spans="2:13" ht="14.65" customHeight="1" x14ac:dyDescent="0.25">
      <c r="B18" s="50"/>
      <c r="C18" s="51"/>
      <c r="D18" s="11" t="s">
        <v>11</v>
      </c>
      <c r="E18" s="12"/>
      <c r="F18" s="67"/>
      <c r="G18" s="13">
        <f t="shared" si="1"/>
        <v>0</v>
      </c>
      <c r="H18" s="14">
        <f t="shared" si="2"/>
        <v>0</v>
      </c>
      <c r="J18" s="52"/>
      <c r="K18" s="53"/>
      <c r="L18" s="12"/>
      <c r="M18" s="18">
        <f t="shared" ref="M18:M23" si="3">IFERROR(K18*L18,"")</f>
        <v>0</v>
      </c>
    </row>
    <row r="19" spans="2:13" ht="14.65" customHeight="1" x14ac:dyDescent="0.25">
      <c r="B19" s="50"/>
      <c r="C19" s="51"/>
      <c r="D19" s="11" t="s">
        <v>11</v>
      </c>
      <c r="E19" s="12"/>
      <c r="F19" s="67"/>
      <c r="G19" s="13">
        <f t="shared" si="1"/>
        <v>0</v>
      </c>
      <c r="H19" s="14">
        <f t="shared" si="2"/>
        <v>0</v>
      </c>
      <c r="J19" s="52"/>
      <c r="K19" s="53"/>
      <c r="L19" s="12"/>
      <c r="M19" s="18">
        <f t="shared" si="3"/>
        <v>0</v>
      </c>
    </row>
    <row r="20" spans="2:13" ht="14.65" customHeight="1" x14ac:dyDescent="0.25">
      <c r="B20" s="50"/>
      <c r="C20" s="51"/>
      <c r="D20" s="11" t="s">
        <v>11</v>
      </c>
      <c r="E20" s="12"/>
      <c r="F20" s="67"/>
      <c r="G20" s="13">
        <f t="shared" si="1"/>
        <v>0</v>
      </c>
      <c r="H20" s="14">
        <f t="shared" si="2"/>
        <v>0</v>
      </c>
      <c r="J20" s="52"/>
      <c r="K20" s="53"/>
      <c r="L20" s="12"/>
      <c r="M20" s="18">
        <f t="shared" si="3"/>
        <v>0</v>
      </c>
    </row>
    <row r="21" spans="2:13" ht="14.65" customHeight="1" x14ac:dyDescent="0.25">
      <c r="B21" s="50"/>
      <c r="C21" s="51"/>
      <c r="D21" s="11" t="s">
        <v>11</v>
      </c>
      <c r="E21" s="12"/>
      <c r="F21" s="67"/>
      <c r="G21" s="13">
        <f t="shared" si="1"/>
        <v>0</v>
      </c>
      <c r="H21" s="14">
        <f t="shared" si="2"/>
        <v>0</v>
      </c>
      <c r="J21" s="52"/>
      <c r="K21" s="53"/>
      <c r="L21" s="12"/>
      <c r="M21" s="18">
        <f t="shared" si="3"/>
        <v>0</v>
      </c>
    </row>
    <row r="22" spans="2:13" ht="14.65" customHeight="1" x14ac:dyDescent="0.25">
      <c r="B22" s="50"/>
      <c r="C22" s="51"/>
      <c r="D22" s="11" t="s">
        <v>11</v>
      </c>
      <c r="E22" s="12"/>
      <c r="F22" s="67"/>
      <c r="G22" s="13">
        <f t="shared" si="1"/>
        <v>0</v>
      </c>
      <c r="H22" s="14">
        <f t="shared" si="2"/>
        <v>0</v>
      </c>
      <c r="J22" s="52"/>
      <c r="K22" s="53"/>
      <c r="L22" s="12"/>
      <c r="M22" s="18">
        <f t="shared" si="3"/>
        <v>0</v>
      </c>
    </row>
    <row r="23" spans="2:13" ht="14.65" customHeight="1" x14ac:dyDescent="0.25">
      <c r="B23" s="50"/>
      <c r="C23" s="51"/>
      <c r="D23" s="11" t="s">
        <v>11</v>
      </c>
      <c r="E23" s="12"/>
      <c r="F23" s="67"/>
      <c r="G23" s="13">
        <f t="shared" si="1"/>
        <v>0</v>
      </c>
      <c r="H23" s="14">
        <f t="shared" si="2"/>
        <v>0</v>
      </c>
      <c r="J23" s="52"/>
      <c r="K23" s="53"/>
      <c r="L23" s="12"/>
      <c r="M23" s="18">
        <f t="shared" si="3"/>
        <v>0</v>
      </c>
    </row>
    <row r="24" spans="2:13" ht="14.65" customHeight="1" x14ac:dyDescent="0.25">
      <c r="B24" s="50"/>
      <c r="C24" s="51"/>
      <c r="D24" s="11" t="s">
        <v>11</v>
      </c>
      <c r="E24" s="12"/>
      <c r="F24" s="67"/>
      <c r="G24" s="13">
        <f t="shared" ref="G15:G24" si="4">IFERROR(C24*F24,"")</f>
        <v>0</v>
      </c>
      <c r="H24" s="14">
        <f t="shared" si="2"/>
        <v>0</v>
      </c>
      <c r="J24" s="19"/>
      <c r="L24" s="20" t="s">
        <v>16</v>
      </c>
      <c r="M24" s="18">
        <f>SUM(M18:M23)</f>
        <v>0</v>
      </c>
    </row>
    <row r="25" spans="2:13" ht="5.25" customHeight="1" x14ac:dyDescent="0.25">
      <c r="B25" s="7"/>
      <c r="C25" s="7"/>
      <c r="D25" s="7"/>
      <c r="E25" s="7"/>
      <c r="F25" s="7"/>
      <c r="G25" s="7"/>
      <c r="H25" s="7"/>
    </row>
    <row r="26" spans="2:13" ht="14.25" customHeight="1" x14ac:dyDescent="0.25">
      <c r="B26" s="21" t="s">
        <v>17</v>
      </c>
      <c r="C26" s="22" t="s">
        <v>11</v>
      </c>
      <c r="D26" s="23">
        <f>SUM(G11:G24)</f>
        <v>0</v>
      </c>
      <c r="E26" s="24" t="s">
        <v>18</v>
      </c>
      <c r="F26" s="25"/>
      <c r="G26" s="22" t="s">
        <v>19</v>
      </c>
      <c r="H26" s="26">
        <f>[2]MÊS!$E$5</f>
        <v>0</v>
      </c>
      <c r="I26" s="27"/>
    </row>
    <row r="27" spans="2:13" ht="14.25" customHeight="1" x14ac:dyDescent="0.25">
      <c r="B27" s="21" t="s">
        <v>20</v>
      </c>
      <c r="C27" s="22" t="s">
        <v>11</v>
      </c>
      <c r="D27" s="23">
        <f>SUM(C11:C24)</f>
        <v>0</v>
      </c>
      <c r="E27" s="24" t="s">
        <v>21</v>
      </c>
      <c r="F27" s="28"/>
      <c r="G27" s="22" t="s">
        <v>22</v>
      </c>
      <c r="H27" s="29" t="e">
        <f>#REF!</f>
        <v>#REF!</v>
      </c>
    </row>
    <row r="28" spans="2:13" ht="14.25" customHeight="1" x14ac:dyDescent="0.25">
      <c r="B28" s="21" t="s">
        <v>31</v>
      </c>
      <c r="C28" s="30" t="s">
        <v>11</v>
      </c>
      <c r="D28" s="54"/>
      <c r="E28" s="24" t="s">
        <v>23</v>
      </c>
      <c r="F28" s="28"/>
      <c r="G28" s="22" t="s">
        <v>19</v>
      </c>
      <c r="H28" s="31" t="e">
        <f>H26-D31-H27*H26</f>
        <v>#REF!</v>
      </c>
      <c r="J28" s="32"/>
    </row>
    <row r="29" spans="2:13" ht="14.25" customHeight="1" x14ac:dyDescent="0.25">
      <c r="B29" s="21" t="s">
        <v>32</v>
      </c>
      <c r="C29" s="30" t="s">
        <v>24</v>
      </c>
      <c r="D29" s="23">
        <f>IF(D27=0,0,D28/D27)</f>
        <v>0</v>
      </c>
      <c r="E29" s="24" t="s">
        <v>23</v>
      </c>
      <c r="F29" s="25"/>
      <c r="G29" s="22" t="s">
        <v>22</v>
      </c>
      <c r="H29" s="33">
        <f>IF(H26=0,0,H28/H26)</f>
        <v>0</v>
      </c>
    </row>
    <row r="30" spans="2:13" ht="14.25" customHeight="1" x14ac:dyDescent="0.25">
      <c r="B30" s="21" t="s">
        <v>25</v>
      </c>
      <c r="C30" s="22" t="s">
        <v>19</v>
      </c>
      <c r="D30" s="23">
        <f>SUM(H11:H24)</f>
        <v>0</v>
      </c>
      <c r="E30" s="24" t="s">
        <v>26</v>
      </c>
      <c r="F30" s="34"/>
      <c r="G30" s="22" t="s">
        <v>22</v>
      </c>
      <c r="H30" s="33">
        <f>IF(H26=0,0,D31/H26)</f>
        <v>0</v>
      </c>
      <c r="J30" s="35"/>
    </row>
    <row r="31" spans="2:13" ht="14.25" customHeight="1" x14ac:dyDescent="0.25">
      <c r="B31" s="21" t="s">
        <v>33</v>
      </c>
      <c r="C31" s="22" t="str">
        <f>IF(C6="SELF","R$ por kg","R$ por porção")</f>
        <v>R$ por porção</v>
      </c>
      <c r="D31" s="23">
        <f>IFERROR(IF(C7=0,0,IF(C6&lt;&gt;"SELF",D30/C7+M24,IF(D28=0,"PESE",D30/C7/D27/D29))),0)</f>
        <v>0</v>
      </c>
      <c r="E31" s="21" t="s">
        <v>27</v>
      </c>
      <c r="F31" s="21"/>
      <c r="G31" s="22" t="s">
        <v>22</v>
      </c>
      <c r="H31" s="36">
        <f>IF(C6="SELF",0,IF(D31=0,0,M24/D31))</f>
        <v>0</v>
      </c>
      <c r="I31" s="35"/>
    </row>
    <row r="32" spans="2:13" ht="14.25" customHeight="1" x14ac:dyDescent="0.25">
      <c r="B32" s="39" t="s">
        <v>28</v>
      </c>
      <c r="C32" s="40" t="s">
        <v>19</v>
      </c>
      <c r="D32" s="41">
        <f>IF(C6="SELF","",D31-M24)</f>
        <v>0</v>
      </c>
      <c r="E32" s="42"/>
      <c r="F32" s="43"/>
      <c r="G32" s="44"/>
      <c r="H32" s="45"/>
      <c r="I32" s="35"/>
    </row>
    <row r="33" spans="2:13" ht="12.75" customHeight="1" x14ac:dyDescent="0.25">
      <c r="B33" s="61" t="s">
        <v>29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2:13" ht="12.75" customHeight="1" x14ac:dyDescent="0.25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2:13" ht="12.75" customHeight="1" x14ac:dyDescent="0.25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</row>
    <row r="36" spans="2:13" ht="12.75" customHeight="1" x14ac:dyDescent="0.25"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</row>
    <row r="37" spans="2:13" ht="12.75" customHeight="1" x14ac:dyDescent="0.25">
      <c r="B37" s="59"/>
      <c r="C37" s="60"/>
      <c r="D37" s="60"/>
      <c r="E37" s="60"/>
      <c r="F37" s="60"/>
      <c r="G37" s="60"/>
      <c r="H37" s="60"/>
      <c r="I37" s="55"/>
      <c r="J37" s="55"/>
      <c r="K37" s="55"/>
      <c r="L37" s="55" t="s">
        <v>30</v>
      </c>
      <c r="M37" s="56"/>
    </row>
    <row r="38" spans="2:13" x14ac:dyDescent="0.25">
      <c r="C38" s="16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customFormat="1" x14ac:dyDescent="0.25"/>
    <row r="66" spans="6:6" customFormat="1" x14ac:dyDescent="0.25"/>
    <row r="67" spans="6:6" customFormat="1" x14ac:dyDescent="0.25"/>
    <row r="68" spans="6:6" customFormat="1" x14ac:dyDescent="0.25"/>
    <row r="69" spans="6:6" customFormat="1" x14ac:dyDescent="0.25"/>
    <row r="70" spans="6:6" customFormat="1" x14ac:dyDescent="0.25"/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</sheetData>
  <mergeCells count="9">
    <mergeCell ref="H9:H10"/>
    <mergeCell ref="B37:H37"/>
    <mergeCell ref="B9:B10"/>
    <mergeCell ref="C9:C10"/>
    <mergeCell ref="D9:D10"/>
    <mergeCell ref="E9:E10"/>
    <mergeCell ref="F9:F10"/>
    <mergeCell ref="G9:G10"/>
    <mergeCell ref="B33:M36"/>
  </mergeCells>
  <dataValidations count="2">
    <dataValidation type="decimal" allowBlank="1" showInputMessage="1" showErrorMessage="1" errorTitle="Erro digitação" error="Valor válido entre 0 à 10000" sqref="D28" xr:uid="{037A6FB6-642C-418C-9323-5B9784108ED1}">
      <formula1>0</formula1>
      <formula2>1000000</formula2>
    </dataValidation>
    <dataValidation allowBlank="1" showInputMessage="1" showErrorMessage="1" errorTitle="Erro digitação" error="Valores válido de 0 à 10000" sqref="C11:C24" xr:uid="{EE965052-3A7A-483A-BF56-DCC3EFCDE3B9}"/>
  </dataValidations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2021-06-01T05:17:40Z</cp:lastPrinted>
  <dcterms:created xsi:type="dcterms:W3CDTF">2021-03-14T20:45:11Z</dcterms:created>
  <dcterms:modified xsi:type="dcterms:W3CDTF">2022-01-04T02:43:07Z</dcterms:modified>
</cp:coreProperties>
</file>